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doncevska\Desktop\БД\open data\"/>
    </mc:Choice>
  </mc:AlternateContent>
  <bookViews>
    <workbookView xWindow="0" yWindow="0" windowWidth="21570" windowHeight="7365"/>
  </bookViews>
  <sheets>
    <sheet name="31.01.2024" sheetId="4" r:id="rId1"/>
    <sheet name="29.02.2024" sheetId="5" r:id="rId2"/>
    <sheet name="31.03.2024" sheetId="7" r:id="rId3"/>
    <sheet name="30.04.2024" sheetId="9" r:id="rId4"/>
    <sheet name="31.05.2024" sheetId="10" r:id="rId5"/>
    <sheet name="30.06.2024" sheetId="11" r:id="rId6"/>
    <sheet name="31.07.2024" sheetId="12" r:id="rId7"/>
    <sheet name="31.08.2024" sheetId="17" r:id="rId8"/>
    <sheet name="30.09.2024" sheetId="13" r:id="rId9"/>
    <sheet name="31.10.2024" sheetId="14" r:id="rId10"/>
    <sheet name="30.11.2024" sheetId="15" r:id="rId11"/>
    <sheet name="31.12.2024" sheetId="16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7" l="1"/>
  <c r="H43" i="17"/>
  <c r="I42" i="17"/>
  <c r="H42" i="17"/>
  <c r="I41" i="17"/>
  <c r="H41" i="17"/>
  <c r="I40" i="17"/>
  <c r="H40" i="17"/>
  <c r="I39" i="17"/>
  <c r="H39" i="17"/>
  <c r="I38" i="17"/>
  <c r="H38" i="17"/>
  <c r="I37" i="17"/>
  <c r="H37" i="17"/>
  <c r="I36" i="17"/>
  <c r="H36" i="17"/>
  <c r="G35" i="17"/>
  <c r="I35" i="17" s="1"/>
  <c r="I34" i="17"/>
  <c r="H34" i="17"/>
  <c r="G34" i="17"/>
  <c r="I33" i="17"/>
  <c r="H33" i="17"/>
  <c r="F32" i="17"/>
  <c r="H32" i="17" s="1"/>
  <c r="I31" i="17"/>
  <c r="H31" i="17"/>
  <c r="I30" i="17"/>
  <c r="H30" i="17"/>
  <c r="I29" i="17"/>
  <c r="H29" i="17"/>
  <c r="I28" i="17"/>
  <c r="H28" i="17"/>
  <c r="I27" i="17"/>
  <c r="H27" i="17"/>
  <c r="I26" i="17"/>
  <c r="H26" i="17"/>
  <c r="G26" i="17"/>
  <c r="I25" i="17"/>
  <c r="H25" i="17"/>
  <c r="I24" i="17"/>
  <c r="H24" i="17"/>
  <c r="I23" i="17"/>
  <c r="H23" i="17"/>
  <c r="G22" i="17"/>
  <c r="I22" i="17" s="1"/>
  <c r="I21" i="17"/>
  <c r="H21" i="17"/>
  <c r="G21" i="17"/>
  <c r="G44" i="17" s="1"/>
  <c r="I20" i="17"/>
  <c r="H20" i="17"/>
  <c r="I19" i="17"/>
  <c r="H19" i="17"/>
  <c r="I18" i="17"/>
  <c r="H18" i="17"/>
  <c r="I17" i="17"/>
  <c r="H17" i="17"/>
  <c r="I16" i="17"/>
  <c r="H16" i="17"/>
  <c r="I15" i="17"/>
  <c r="H15" i="17"/>
  <c r="I14" i="17"/>
  <c r="H14" i="17"/>
  <c r="I13" i="17"/>
  <c r="H13" i="17"/>
  <c r="I12" i="17"/>
  <c r="H12" i="17"/>
  <c r="I11" i="17"/>
  <c r="H11" i="17"/>
  <c r="I10" i="17"/>
  <c r="H10" i="17"/>
  <c r="I9" i="17"/>
  <c r="H9" i="17"/>
  <c r="I8" i="17"/>
  <c r="H8" i="17"/>
  <c r="I7" i="17"/>
  <c r="H7" i="17"/>
  <c r="I6" i="17"/>
  <c r="H6" i="17"/>
  <c r="I5" i="17"/>
  <c r="H5" i="17"/>
  <c r="I4" i="17"/>
  <c r="H4" i="17"/>
  <c r="I3" i="17"/>
  <c r="H3" i="17"/>
  <c r="I32" i="17" l="1"/>
  <c r="H22" i="17"/>
  <c r="H35" i="17"/>
  <c r="F44" i="17"/>
  <c r="H44" i="17" s="1"/>
  <c r="I44" i="17" l="1"/>
  <c r="G44" i="16"/>
  <c r="F44" i="16"/>
  <c r="I43" i="16"/>
  <c r="H43" i="16"/>
  <c r="I42" i="16"/>
  <c r="H42" i="16"/>
  <c r="I41" i="16"/>
  <c r="H41" i="16"/>
  <c r="I40" i="16"/>
  <c r="H40" i="16"/>
  <c r="I39" i="16"/>
  <c r="H39" i="16"/>
  <c r="I38" i="16"/>
  <c r="H38" i="16"/>
  <c r="I37" i="16"/>
  <c r="H37" i="16"/>
  <c r="I36" i="16"/>
  <c r="H36" i="16"/>
  <c r="I35" i="16"/>
  <c r="H35" i="16"/>
  <c r="G35" i="16"/>
  <c r="G34" i="16"/>
  <c r="I34" i="16" s="1"/>
  <c r="I33" i="16"/>
  <c r="H33" i="16"/>
  <c r="I32" i="16"/>
  <c r="I31" i="16"/>
  <c r="H31" i="16"/>
  <c r="I30" i="16"/>
  <c r="H30" i="16"/>
  <c r="I29" i="16"/>
  <c r="H29" i="16"/>
  <c r="I28" i="16"/>
  <c r="H28" i="16"/>
  <c r="I27" i="16"/>
  <c r="H27" i="16"/>
  <c r="G26" i="16"/>
  <c r="I26" i="16" s="1"/>
  <c r="I25" i="16"/>
  <c r="H25" i="16"/>
  <c r="I24" i="16"/>
  <c r="H24" i="16"/>
  <c r="I23" i="16"/>
  <c r="H23" i="16"/>
  <c r="I22" i="16"/>
  <c r="H22" i="16"/>
  <c r="I21" i="16"/>
  <c r="H21" i="16"/>
  <c r="I20" i="16"/>
  <c r="H20" i="16"/>
  <c r="I19" i="16"/>
  <c r="H19" i="16"/>
  <c r="I18" i="16"/>
  <c r="H18" i="16"/>
  <c r="I17" i="16"/>
  <c r="H17" i="16"/>
  <c r="I16" i="16"/>
  <c r="H16" i="16"/>
  <c r="I15" i="16"/>
  <c r="H15" i="16"/>
  <c r="I14" i="16"/>
  <c r="H14" i="16"/>
  <c r="I13" i="16"/>
  <c r="H13" i="16"/>
  <c r="I12" i="16"/>
  <c r="H12" i="16"/>
  <c r="I11" i="16"/>
  <c r="H11" i="16"/>
  <c r="I10" i="16"/>
  <c r="H10" i="16"/>
  <c r="I9" i="16"/>
  <c r="H9" i="16"/>
  <c r="I8" i="16"/>
  <c r="H8" i="16"/>
  <c r="I7" i="16"/>
  <c r="H7" i="16"/>
  <c r="I6" i="16"/>
  <c r="H6" i="16"/>
  <c r="I5" i="16"/>
  <c r="H5" i="16"/>
  <c r="I4" i="16"/>
  <c r="H4" i="16"/>
  <c r="I3" i="16"/>
  <c r="H3" i="16"/>
  <c r="H44" i="16" l="1"/>
  <c r="I44" i="16"/>
  <c r="H26" i="16"/>
  <c r="H34" i="16"/>
  <c r="H32" i="16"/>
  <c r="G44" i="15" l="1"/>
  <c r="F44" i="15"/>
  <c r="I43" i="15"/>
  <c r="H43" i="15"/>
  <c r="I42" i="15"/>
  <c r="H42" i="15"/>
  <c r="I41" i="15"/>
  <c r="H41" i="15"/>
  <c r="I40" i="15"/>
  <c r="H40" i="15"/>
  <c r="I39" i="15"/>
  <c r="H39" i="15"/>
  <c r="I38" i="15"/>
  <c r="H38" i="15"/>
  <c r="I37" i="15"/>
  <c r="H37" i="15"/>
  <c r="I36" i="15"/>
  <c r="H36" i="15"/>
  <c r="G35" i="15"/>
  <c r="I35" i="15" s="1"/>
  <c r="I34" i="15"/>
  <c r="G34" i="15"/>
  <c r="H34" i="15" s="1"/>
  <c r="I33" i="15"/>
  <c r="H33" i="15"/>
  <c r="I32" i="15"/>
  <c r="H32" i="15"/>
  <c r="F32" i="15"/>
  <c r="I31" i="15"/>
  <c r="H31" i="15"/>
  <c r="I30" i="15"/>
  <c r="H30" i="15"/>
  <c r="I29" i="15"/>
  <c r="H29" i="15"/>
  <c r="I28" i="15"/>
  <c r="H28" i="15"/>
  <c r="I27" i="15"/>
  <c r="H27" i="15"/>
  <c r="I26" i="15"/>
  <c r="G26" i="15"/>
  <c r="H26" i="15" s="1"/>
  <c r="I25" i="15"/>
  <c r="H25" i="15"/>
  <c r="I24" i="15"/>
  <c r="H24" i="15"/>
  <c r="I23" i="15"/>
  <c r="H23" i="15"/>
  <c r="I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I8" i="15"/>
  <c r="H8" i="15"/>
  <c r="I7" i="15"/>
  <c r="H7" i="15"/>
  <c r="I6" i="15"/>
  <c r="H6" i="15"/>
  <c r="I5" i="15"/>
  <c r="H5" i="15"/>
  <c r="I4" i="15"/>
  <c r="H4" i="15"/>
  <c r="I3" i="15"/>
  <c r="H3" i="15"/>
  <c r="I44" i="15" l="1"/>
  <c r="H44" i="15"/>
  <c r="H22" i="15"/>
  <c r="H35" i="15"/>
  <c r="F44" i="14" l="1"/>
  <c r="I43" i="14"/>
  <c r="H43" i="14"/>
  <c r="I42" i="14"/>
  <c r="H42" i="14"/>
  <c r="I41" i="14"/>
  <c r="H41" i="14"/>
  <c r="I40" i="14"/>
  <c r="H40" i="14"/>
  <c r="I39" i="14"/>
  <c r="H39" i="14"/>
  <c r="I38" i="14"/>
  <c r="H38" i="14"/>
  <c r="I37" i="14"/>
  <c r="H37" i="14"/>
  <c r="I36" i="14"/>
  <c r="H36" i="14"/>
  <c r="I35" i="14"/>
  <c r="G35" i="14"/>
  <c r="H35" i="14" s="1"/>
  <c r="G34" i="14"/>
  <c r="I34" i="14" s="1"/>
  <c r="I33" i="14"/>
  <c r="H33" i="14"/>
  <c r="I32" i="14"/>
  <c r="F32" i="14"/>
  <c r="H32" i="14" s="1"/>
  <c r="I31" i="14"/>
  <c r="H31" i="14"/>
  <c r="I30" i="14"/>
  <c r="H30" i="14"/>
  <c r="I29" i="14"/>
  <c r="H29" i="14"/>
  <c r="I28" i="14"/>
  <c r="H28" i="14"/>
  <c r="I27" i="14"/>
  <c r="H27" i="14"/>
  <c r="G26" i="14"/>
  <c r="I26" i="14" s="1"/>
  <c r="I25" i="14"/>
  <c r="H25" i="14"/>
  <c r="I24" i="14"/>
  <c r="H24" i="14"/>
  <c r="I23" i="14"/>
  <c r="H23" i="14"/>
  <c r="I22" i="14"/>
  <c r="G22" i="14"/>
  <c r="H22" i="14" s="1"/>
  <c r="G21" i="14"/>
  <c r="I21" i="14" s="1"/>
  <c r="I20" i="14"/>
  <c r="H20" i="14"/>
  <c r="I19" i="14"/>
  <c r="H19" i="14"/>
  <c r="I18" i="14"/>
  <c r="H18" i="14"/>
  <c r="I17" i="14"/>
  <c r="H17" i="14"/>
  <c r="I16" i="14"/>
  <c r="H16" i="14"/>
  <c r="I15" i="14"/>
  <c r="H15" i="14"/>
  <c r="I14" i="14"/>
  <c r="H14" i="14"/>
  <c r="I13" i="14"/>
  <c r="H13" i="14"/>
  <c r="I12" i="14"/>
  <c r="H12" i="14"/>
  <c r="I11" i="14"/>
  <c r="H11" i="14"/>
  <c r="I10" i="14"/>
  <c r="H10" i="14"/>
  <c r="I9" i="14"/>
  <c r="H9" i="14"/>
  <c r="I8" i="14"/>
  <c r="H8" i="14"/>
  <c r="I7" i="14"/>
  <c r="H7" i="14"/>
  <c r="I6" i="14"/>
  <c r="H6" i="14"/>
  <c r="I5" i="14"/>
  <c r="H5" i="14"/>
  <c r="I4" i="14"/>
  <c r="H4" i="14"/>
  <c r="I3" i="14"/>
  <c r="H3" i="14"/>
  <c r="G44" i="14" l="1"/>
  <c r="H21" i="14"/>
  <c r="H26" i="14"/>
  <c r="H34" i="14"/>
  <c r="I44" i="14" l="1"/>
  <c r="H44" i="14"/>
  <c r="F44" i="13" l="1"/>
  <c r="I43" i="13"/>
  <c r="H43" i="13"/>
  <c r="I42" i="13"/>
  <c r="H42" i="13"/>
  <c r="I41" i="13"/>
  <c r="H41" i="13"/>
  <c r="I40" i="13"/>
  <c r="H40" i="13"/>
  <c r="I39" i="13"/>
  <c r="H39" i="13"/>
  <c r="I38" i="13"/>
  <c r="H38" i="13"/>
  <c r="I37" i="13"/>
  <c r="H37" i="13"/>
  <c r="I36" i="13"/>
  <c r="H36" i="13"/>
  <c r="G35" i="13"/>
  <c r="I35" i="13" s="1"/>
  <c r="G34" i="13"/>
  <c r="H34" i="13" s="1"/>
  <c r="I33" i="13"/>
  <c r="H33" i="13"/>
  <c r="I32" i="13"/>
  <c r="F32" i="13"/>
  <c r="H32" i="13" s="1"/>
  <c r="I31" i="13"/>
  <c r="H31" i="13"/>
  <c r="I30" i="13"/>
  <c r="H30" i="13"/>
  <c r="I29" i="13"/>
  <c r="H29" i="13"/>
  <c r="I28" i="13"/>
  <c r="H28" i="13"/>
  <c r="I27" i="13"/>
  <c r="H27" i="13"/>
  <c r="G26" i="13"/>
  <c r="H26" i="13" s="1"/>
  <c r="I25" i="13"/>
  <c r="H25" i="13"/>
  <c r="I24" i="13"/>
  <c r="H24" i="13"/>
  <c r="I23" i="13"/>
  <c r="H23" i="13"/>
  <c r="G22" i="13"/>
  <c r="H22" i="13" s="1"/>
  <c r="G21" i="13"/>
  <c r="H21" i="13" s="1"/>
  <c r="I20" i="13"/>
  <c r="H20" i="13"/>
  <c r="I19" i="13"/>
  <c r="H19" i="13"/>
  <c r="I18" i="13"/>
  <c r="H18" i="13"/>
  <c r="I17" i="13"/>
  <c r="H17" i="13"/>
  <c r="I16" i="13"/>
  <c r="H16" i="13"/>
  <c r="I15" i="13"/>
  <c r="H15" i="13"/>
  <c r="I14" i="13"/>
  <c r="H14" i="13"/>
  <c r="I13" i="13"/>
  <c r="H13" i="13"/>
  <c r="I12" i="13"/>
  <c r="H12" i="13"/>
  <c r="I11" i="13"/>
  <c r="H11" i="13"/>
  <c r="I10" i="13"/>
  <c r="H10" i="13"/>
  <c r="I9" i="13"/>
  <c r="H9" i="13"/>
  <c r="I8" i="13"/>
  <c r="H8" i="13"/>
  <c r="I7" i="13"/>
  <c r="H7" i="13"/>
  <c r="I6" i="13"/>
  <c r="H6" i="13"/>
  <c r="I5" i="13"/>
  <c r="H5" i="13"/>
  <c r="I4" i="13"/>
  <c r="H4" i="13"/>
  <c r="I3" i="13"/>
  <c r="H3" i="13"/>
  <c r="I21" i="13" l="1"/>
  <c r="I26" i="13"/>
  <c r="I34" i="13"/>
  <c r="H35" i="13"/>
  <c r="I22" i="13"/>
  <c r="G44" i="13"/>
  <c r="I44" i="13" s="1"/>
  <c r="H44" i="13" l="1"/>
  <c r="I43" i="12" l="1"/>
  <c r="H43" i="12"/>
  <c r="I42" i="12"/>
  <c r="H42" i="12"/>
  <c r="I41" i="12"/>
  <c r="H41" i="12"/>
  <c r="I40" i="12"/>
  <c r="H40" i="12"/>
  <c r="I39" i="12"/>
  <c r="H39" i="12"/>
  <c r="I38" i="12"/>
  <c r="H38" i="12"/>
  <c r="I37" i="12"/>
  <c r="H37" i="12"/>
  <c r="I36" i="12"/>
  <c r="H36" i="12"/>
  <c r="G35" i="12"/>
  <c r="H35" i="12" s="1"/>
  <c r="G34" i="12"/>
  <c r="I34" i="12" s="1"/>
  <c r="I33" i="12"/>
  <c r="H33" i="12"/>
  <c r="F32" i="12"/>
  <c r="H32" i="12" s="1"/>
  <c r="I31" i="12"/>
  <c r="H31" i="12"/>
  <c r="I30" i="12"/>
  <c r="H30" i="12"/>
  <c r="I29" i="12"/>
  <c r="H29" i="12"/>
  <c r="I28" i="12"/>
  <c r="H28" i="12"/>
  <c r="I27" i="12"/>
  <c r="H27" i="12"/>
  <c r="G26" i="12"/>
  <c r="I26" i="12" s="1"/>
  <c r="I25" i="12"/>
  <c r="H25" i="12"/>
  <c r="I24" i="12"/>
  <c r="H24" i="12"/>
  <c r="I23" i="12"/>
  <c r="H23" i="12"/>
  <c r="G22" i="12"/>
  <c r="H22" i="12" s="1"/>
  <c r="G21" i="12"/>
  <c r="I21" i="12" s="1"/>
  <c r="I20" i="12"/>
  <c r="H20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I9" i="12"/>
  <c r="H9" i="12"/>
  <c r="I8" i="12"/>
  <c r="H8" i="12"/>
  <c r="I7" i="12"/>
  <c r="H7" i="12"/>
  <c r="I6" i="12"/>
  <c r="H6" i="12"/>
  <c r="I5" i="12"/>
  <c r="H5" i="12"/>
  <c r="I4" i="12"/>
  <c r="H4" i="12"/>
  <c r="I3" i="12"/>
  <c r="H3" i="12"/>
  <c r="I32" i="12" l="1"/>
  <c r="I19" i="12"/>
  <c r="F44" i="12"/>
  <c r="I22" i="12"/>
  <c r="I35" i="12"/>
  <c r="G44" i="12"/>
  <c r="I44" i="12" s="1"/>
  <c r="H21" i="12"/>
  <c r="H26" i="12"/>
  <c r="H34" i="12"/>
  <c r="H44" i="12" l="1"/>
  <c r="F44" i="11"/>
  <c r="I43" i="11"/>
  <c r="H43" i="11"/>
  <c r="I42" i="11"/>
  <c r="H42" i="11"/>
  <c r="I41" i="11"/>
  <c r="H41" i="11"/>
  <c r="I40" i="11"/>
  <c r="H40" i="11"/>
  <c r="I39" i="11"/>
  <c r="H39" i="11"/>
  <c r="I38" i="11"/>
  <c r="H38" i="11"/>
  <c r="I37" i="11"/>
  <c r="H37" i="11"/>
  <c r="I36" i="11"/>
  <c r="H36" i="11"/>
  <c r="G35" i="11"/>
  <c r="I35" i="11" s="1"/>
  <c r="G34" i="11"/>
  <c r="I34" i="11" s="1"/>
  <c r="I33" i="11"/>
  <c r="H33" i="11"/>
  <c r="I32" i="11"/>
  <c r="F32" i="11"/>
  <c r="H32" i="11" s="1"/>
  <c r="I31" i="11"/>
  <c r="H31" i="11"/>
  <c r="I30" i="11"/>
  <c r="H30" i="11"/>
  <c r="I29" i="11"/>
  <c r="H29" i="11"/>
  <c r="I28" i="11"/>
  <c r="H28" i="11"/>
  <c r="I27" i="11"/>
  <c r="H27" i="11"/>
  <c r="G26" i="11"/>
  <c r="I26" i="11" s="1"/>
  <c r="I25" i="11"/>
  <c r="H25" i="11"/>
  <c r="I24" i="11"/>
  <c r="H24" i="11"/>
  <c r="I23" i="11"/>
  <c r="H23" i="11"/>
  <c r="G22" i="11"/>
  <c r="I22" i="11" s="1"/>
  <c r="G21" i="11"/>
  <c r="I21" i="11" s="1"/>
  <c r="I20" i="11"/>
  <c r="H20" i="11"/>
  <c r="G19" i="11"/>
  <c r="H19" i="11" s="1"/>
  <c r="I18" i="11"/>
  <c r="H18" i="11"/>
  <c r="I17" i="11"/>
  <c r="H17" i="11"/>
  <c r="I16" i="11"/>
  <c r="H16" i="11"/>
  <c r="I15" i="11"/>
  <c r="H15" i="11"/>
  <c r="I14" i="11"/>
  <c r="H14" i="11"/>
  <c r="I13" i="11"/>
  <c r="H13" i="11"/>
  <c r="I12" i="11"/>
  <c r="H12" i="11"/>
  <c r="I11" i="11"/>
  <c r="H11" i="11"/>
  <c r="I10" i="11"/>
  <c r="H10" i="11"/>
  <c r="I9" i="11"/>
  <c r="H9" i="11"/>
  <c r="I8" i="11"/>
  <c r="H8" i="11"/>
  <c r="I7" i="11"/>
  <c r="H7" i="11"/>
  <c r="I6" i="11"/>
  <c r="H6" i="11"/>
  <c r="I5" i="11"/>
  <c r="H5" i="11"/>
  <c r="I4" i="11"/>
  <c r="H4" i="11"/>
  <c r="I3" i="11"/>
  <c r="H3" i="11"/>
  <c r="I19" i="11" l="1"/>
  <c r="H22" i="11"/>
  <c r="H35" i="11"/>
  <c r="G44" i="11"/>
  <c r="I44" i="11" s="1"/>
  <c r="H21" i="11"/>
  <c r="H26" i="11"/>
  <c r="H34" i="11"/>
  <c r="F44" i="10"/>
  <c r="I43" i="10"/>
  <c r="H43" i="10"/>
  <c r="I42" i="10"/>
  <c r="H42" i="10"/>
  <c r="I41" i="10"/>
  <c r="H41" i="10"/>
  <c r="I40" i="10"/>
  <c r="H40" i="10"/>
  <c r="I39" i="10"/>
  <c r="H39" i="10"/>
  <c r="I38" i="10"/>
  <c r="H38" i="10"/>
  <c r="I37" i="10"/>
  <c r="H37" i="10"/>
  <c r="I36" i="10"/>
  <c r="H36" i="10"/>
  <c r="G35" i="10"/>
  <c r="I35" i="10" s="1"/>
  <c r="G34" i="10"/>
  <c r="I34" i="10" s="1"/>
  <c r="I33" i="10"/>
  <c r="H33" i="10"/>
  <c r="F32" i="10"/>
  <c r="H32" i="10" s="1"/>
  <c r="I31" i="10"/>
  <c r="H31" i="10"/>
  <c r="I30" i="10"/>
  <c r="H30" i="10"/>
  <c r="I29" i="10"/>
  <c r="H29" i="10"/>
  <c r="I28" i="10"/>
  <c r="H28" i="10"/>
  <c r="I27" i="10"/>
  <c r="H27" i="10"/>
  <c r="G26" i="10"/>
  <c r="I26" i="10" s="1"/>
  <c r="I25" i="10"/>
  <c r="I24" i="10"/>
  <c r="H24" i="10"/>
  <c r="I23" i="10"/>
  <c r="H23" i="10"/>
  <c r="G22" i="10"/>
  <c r="I22" i="10" s="1"/>
  <c r="G21" i="10"/>
  <c r="I21" i="10" s="1"/>
  <c r="I20" i="10"/>
  <c r="H20" i="10"/>
  <c r="G19" i="10"/>
  <c r="I19" i="10" s="1"/>
  <c r="I18" i="10"/>
  <c r="H18" i="10"/>
  <c r="I17" i="10"/>
  <c r="H17" i="10"/>
  <c r="I16" i="10"/>
  <c r="H16" i="10"/>
  <c r="I15" i="10"/>
  <c r="H15" i="10"/>
  <c r="I14" i="10"/>
  <c r="H14" i="10"/>
  <c r="I13" i="10"/>
  <c r="H13" i="10"/>
  <c r="I12" i="10"/>
  <c r="H12" i="10"/>
  <c r="I11" i="10"/>
  <c r="H11" i="10"/>
  <c r="I10" i="10"/>
  <c r="H10" i="10"/>
  <c r="I9" i="10"/>
  <c r="H9" i="10"/>
  <c r="I8" i="10"/>
  <c r="H8" i="10"/>
  <c r="I7" i="10"/>
  <c r="H7" i="10"/>
  <c r="I6" i="10"/>
  <c r="H6" i="10"/>
  <c r="I5" i="10"/>
  <c r="H5" i="10"/>
  <c r="I4" i="10"/>
  <c r="H4" i="10"/>
  <c r="I3" i="10"/>
  <c r="H3" i="10"/>
  <c r="H22" i="10" l="1"/>
  <c r="I32" i="10"/>
  <c r="H44" i="11"/>
  <c r="H25" i="10"/>
  <c r="H35" i="10"/>
  <c r="G44" i="10"/>
  <c r="I44" i="10" s="1"/>
  <c r="H21" i="10"/>
  <c r="H19" i="10"/>
  <c r="H26" i="10"/>
  <c r="H34" i="10"/>
  <c r="H44" i="10" l="1"/>
  <c r="F44" i="9"/>
  <c r="I43" i="9"/>
  <c r="H43" i="9"/>
  <c r="I42" i="9"/>
  <c r="H42" i="9"/>
  <c r="I41" i="9"/>
  <c r="H41" i="9"/>
  <c r="I40" i="9"/>
  <c r="H40" i="9"/>
  <c r="I39" i="9"/>
  <c r="H39" i="9"/>
  <c r="I38" i="9"/>
  <c r="H38" i="9"/>
  <c r="I37" i="9"/>
  <c r="H37" i="9"/>
  <c r="I36" i="9"/>
  <c r="H36" i="9"/>
  <c r="G35" i="9"/>
  <c r="I35" i="9" s="1"/>
  <c r="G34" i="9"/>
  <c r="I34" i="9" s="1"/>
  <c r="I33" i="9"/>
  <c r="H33" i="9"/>
  <c r="F32" i="9"/>
  <c r="H32" i="9" s="1"/>
  <c r="I31" i="9"/>
  <c r="H31" i="9"/>
  <c r="I30" i="9"/>
  <c r="H30" i="9"/>
  <c r="I29" i="9"/>
  <c r="H29" i="9"/>
  <c r="I28" i="9"/>
  <c r="H28" i="9"/>
  <c r="I27" i="9"/>
  <c r="H27" i="9"/>
  <c r="G26" i="9"/>
  <c r="I26" i="9" s="1"/>
  <c r="G25" i="9"/>
  <c r="I25" i="9" s="1"/>
  <c r="I24" i="9"/>
  <c r="H24" i="9"/>
  <c r="I23" i="9"/>
  <c r="H23" i="9"/>
  <c r="G22" i="9"/>
  <c r="I22" i="9" s="1"/>
  <c r="G21" i="9"/>
  <c r="I21" i="9" s="1"/>
  <c r="I20" i="9"/>
  <c r="H20" i="9"/>
  <c r="G19" i="9"/>
  <c r="I19" i="9" s="1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I5" i="9"/>
  <c r="H5" i="9"/>
  <c r="I4" i="9"/>
  <c r="H4" i="9"/>
  <c r="I3" i="9"/>
  <c r="H3" i="9"/>
  <c r="H22" i="9" l="1"/>
  <c r="G44" i="9"/>
  <c r="I32" i="9"/>
  <c r="H25" i="9"/>
  <c r="H35" i="9"/>
  <c r="I44" i="9"/>
  <c r="H21" i="9"/>
  <c r="H19" i="9"/>
  <c r="H26" i="9"/>
  <c r="H34" i="9"/>
  <c r="H44" i="9" l="1"/>
  <c r="I43" i="7"/>
  <c r="H43" i="7"/>
  <c r="I42" i="7"/>
  <c r="H42" i="7"/>
  <c r="I41" i="7"/>
  <c r="H41" i="7"/>
  <c r="I40" i="7"/>
  <c r="H40" i="7"/>
  <c r="I39" i="7"/>
  <c r="H39" i="7"/>
  <c r="I38" i="7"/>
  <c r="H38" i="7"/>
  <c r="I37" i="7"/>
  <c r="H37" i="7"/>
  <c r="I36" i="7"/>
  <c r="H36" i="7"/>
  <c r="G35" i="7"/>
  <c r="H35" i="7" s="1"/>
  <c r="G34" i="7"/>
  <c r="H34" i="7" s="1"/>
  <c r="I33" i="7"/>
  <c r="H33" i="7"/>
  <c r="F32" i="7"/>
  <c r="F44" i="7" s="1"/>
  <c r="I31" i="7"/>
  <c r="H31" i="7"/>
  <c r="I30" i="7"/>
  <c r="H30" i="7"/>
  <c r="I29" i="7"/>
  <c r="H29" i="7"/>
  <c r="I28" i="7"/>
  <c r="H28" i="7"/>
  <c r="I27" i="7"/>
  <c r="H27" i="7"/>
  <c r="G26" i="7"/>
  <c r="I26" i="7" s="1"/>
  <c r="G25" i="7"/>
  <c r="I25" i="7" s="1"/>
  <c r="I24" i="7"/>
  <c r="H24" i="7"/>
  <c r="I23" i="7"/>
  <c r="H23" i="7"/>
  <c r="G22" i="7"/>
  <c r="I22" i="7" s="1"/>
  <c r="G21" i="7"/>
  <c r="I21" i="7" s="1"/>
  <c r="I20" i="7"/>
  <c r="H20" i="7"/>
  <c r="G19" i="7"/>
  <c r="I18" i="7"/>
  <c r="H18" i="7"/>
  <c r="I17" i="7"/>
  <c r="H17" i="7"/>
  <c r="I16" i="7"/>
  <c r="H16" i="7"/>
  <c r="I15" i="7"/>
  <c r="H15" i="7"/>
  <c r="I14" i="7"/>
  <c r="H14" i="7"/>
  <c r="I13" i="7"/>
  <c r="H13" i="7"/>
  <c r="I12" i="7"/>
  <c r="H12" i="7"/>
  <c r="I11" i="7"/>
  <c r="H11" i="7"/>
  <c r="I10" i="7"/>
  <c r="H10" i="7"/>
  <c r="I9" i="7"/>
  <c r="H9" i="7"/>
  <c r="I8" i="7"/>
  <c r="H8" i="7"/>
  <c r="I7" i="7"/>
  <c r="H7" i="7"/>
  <c r="I6" i="7"/>
  <c r="H6" i="7"/>
  <c r="I5" i="7"/>
  <c r="H5" i="7"/>
  <c r="I4" i="7"/>
  <c r="H4" i="7"/>
  <c r="I3" i="7"/>
  <c r="H3" i="7"/>
  <c r="I35" i="7" l="1"/>
  <c r="H26" i="7"/>
  <c r="G44" i="7"/>
  <c r="H44" i="7" s="1"/>
  <c r="H22" i="7"/>
  <c r="H19" i="7"/>
  <c r="H25" i="7"/>
  <c r="I19" i="7"/>
  <c r="H32" i="7"/>
  <c r="I34" i="7"/>
  <c r="I32" i="7"/>
  <c r="H21" i="7"/>
  <c r="I5" i="5"/>
  <c r="H43" i="5"/>
  <c r="I42" i="5"/>
  <c r="H42" i="5"/>
  <c r="I41" i="5"/>
  <c r="H41" i="5"/>
  <c r="I40" i="5"/>
  <c r="H40" i="5"/>
  <c r="I39" i="5"/>
  <c r="H39" i="5"/>
  <c r="I38" i="5"/>
  <c r="I37" i="5"/>
  <c r="H37" i="5"/>
  <c r="H36" i="5"/>
  <c r="I36" i="5"/>
  <c r="I44" i="7" l="1"/>
  <c r="I43" i="5"/>
  <c r="H38" i="5"/>
  <c r="G35" i="5" l="1"/>
  <c r="I35" i="5" s="1"/>
  <c r="G34" i="5"/>
  <c r="H34" i="5" s="1"/>
  <c r="I33" i="5"/>
  <c r="H33" i="5"/>
  <c r="F32" i="5"/>
  <c r="F44" i="5" s="1"/>
  <c r="I31" i="5"/>
  <c r="H31" i="5"/>
  <c r="I30" i="5"/>
  <c r="H30" i="5"/>
  <c r="I29" i="5"/>
  <c r="H29" i="5"/>
  <c r="I28" i="5"/>
  <c r="H28" i="5"/>
  <c r="I27" i="5"/>
  <c r="H27" i="5"/>
  <c r="G26" i="5"/>
  <c r="H26" i="5" s="1"/>
  <c r="G25" i="5"/>
  <c r="I25" i="5" s="1"/>
  <c r="I24" i="5"/>
  <c r="H24" i="5"/>
  <c r="I23" i="5"/>
  <c r="H23" i="5"/>
  <c r="G22" i="5"/>
  <c r="I22" i="5" s="1"/>
  <c r="G21" i="5"/>
  <c r="I21" i="5" s="1"/>
  <c r="I20" i="5"/>
  <c r="H20" i="5"/>
  <c r="G19" i="5"/>
  <c r="I18" i="5"/>
  <c r="H18" i="5"/>
  <c r="I17" i="5"/>
  <c r="H17" i="5"/>
  <c r="I16" i="5"/>
  <c r="H16" i="5"/>
  <c r="I15" i="5"/>
  <c r="H15" i="5"/>
  <c r="I14" i="5"/>
  <c r="H14" i="5"/>
  <c r="I13" i="5"/>
  <c r="H13" i="5"/>
  <c r="I12" i="5"/>
  <c r="H12" i="5"/>
  <c r="I11" i="5"/>
  <c r="H11" i="5"/>
  <c r="I10" i="5"/>
  <c r="H10" i="5"/>
  <c r="I9" i="5"/>
  <c r="H9" i="5"/>
  <c r="I8" i="5"/>
  <c r="H8" i="5"/>
  <c r="I7" i="5"/>
  <c r="H7" i="5"/>
  <c r="I6" i="5"/>
  <c r="H6" i="5"/>
  <c r="H5" i="5"/>
  <c r="I4" i="5"/>
  <c r="H4" i="5"/>
  <c r="I3" i="5"/>
  <c r="H3" i="5"/>
  <c r="H19" i="5" l="1"/>
  <c r="G44" i="5"/>
  <c r="I44" i="5" s="1"/>
  <c r="I19" i="5"/>
  <c r="I32" i="5"/>
  <c r="I34" i="5"/>
  <c r="I26" i="5"/>
  <c r="H32" i="5"/>
  <c r="H22" i="5"/>
  <c r="H25" i="5"/>
  <c r="H35" i="5"/>
  <c r="H21" i="5"/>
  <c r="H44" i="5" l="1"/>
  <c r="I20" i="4" l="1"/>
  <c r="I36" i="4"/>
  <c r="I28" i="4"/>
  <c r="I27" i="4"/>
  <c r="H36" i="4"/>
  <c r="H28" i="4"/>
  <c r="H27" i="4"/>
  <c r="H20" i="4"/>
  <c r="G35" i="4"/>
  <c r="H35" i="4" s="1"/>
  <c r="G34" i="4"/>
  <c r="H33" i="4"/>
  <c r="F32" i="4"/>
  <c r="H32" i="4" s="1"/>
  <c r="I31" i="4"/>
  <c r="H30" i="4"/>
  <c r="G26" i="4"/>
  <c r="H26" i="4" s="1"/>
  <c r="G25" i="4"/>
  <c r="I25" i="4" s="1"/>
  <c r="H23" i="4"/>
  <c r="G22" i="4"/>
  <c r="I22" i="4" s="1"/>
  <c r="G21" i="4"/>
  <c r="G19" i="4"/>
  <c r="I19" i="4" s="1"/>
  <c r="I18" i="4"/>
  <c r="H18" i="4"/>
  <c r="I17" i="4"/>
  <c r="I16" i="4"/>
  <c r="I15" i="4"/>
  <c r="I14" i="4"/>
  <c r="I13" i="4"/>
  <c r="H13" i="4"/>
  <c r="I12" i="4"/>
  <c r="I11" i="4"/>
  <c r="H11" i="4"/>
  <c r="I10" i="4"/>
  <c r="I9" i="4"/>
  <c r="H9" i="4"/>
  <c r="I8" i="4"/>
  <c r="I7" i="4"/>
  <c r="H7" i="4"/>
  <c r="I6" i="4"/>
  <c r="H5" i="4"/>
  <c r="I4" i="4"/>
  <c r="I3" i="4"/>
  <c r="H3" i="4"/>
  <c r="H19" i="4" l="1"/>
  <c r="H14" i="4"/>
  <c r="H34" i="4"/>
  <c r="I29" i="4"/>
  <c r="H16" i="4"/>
  <c r="H25" i="4"/>
  <c r="I34" i="4"/>
  <c r="I23" i="4"/>
  <c r="I21" i="4"/>
  <c r="I26" i="4"/>
  <c r="H22" i="4"/>
  <c r="I24" i="4"/>
  <c r="I33" i="4"/>
  <c r="I35" i="4"/>
  <c r="H15" i="4"/>
  <c r="H21" i="4"/>
  <c r="H24" i="4"/>
  <c r="H29" i="4"/>
  <c r="H31" i="4"/>
  <c r="H8" i="4"/>
  <c r="I30" i="4"/>
  <c r="I32" i="4"/>
  <c r="F37" i="4"/>
  <c r="H6" i="4"/>
  <c r="H10" i="4"/>
  <c r="H12" i="4"/>
  <c r="H17" i="4"/>
  <c r="G37" i="4"/>
  <c r="H4" i="4"/>
  <c r="H37" i="4" l="1"/>
  <c r="I37" i="4"/>
</calcChain>
</file>

<file path=xl/sharedStrings.xml><?xml version="1.0" encoding="utf-8"?>
<sst xmlns="http://schemas.openxmlformats.org/spreadsheetml/2006/main" count="2109" uniqueCount="68">
  <si>
    <t>Сметка</t>
  </si>
  <si>
    <t>Програма</t>
  </si>
  <si>
    <t>Поставка</t>
  </si>
  <si>
    <t>Буџет</t>
  </si>
  <si>
    <t>630</t>
  </si>
  <si>
    <t>20</t>
  </si>
  <si>
    <t>СОБРАНИЕ НА РЕПУБЛИКА СЕВЕРНА МАКЕДОНИЈА</t>
  </si>
  <si>
    <t>401</t>
  </si>
  <si>
    <t>Основни плати</t>
  </si>
  <si>
    <t>402</t>
  </si>
  <si>
    <t xml:space="preserve">Придонеси за социјално </t>
  </si>
  <si>
    <t>Надоместоци</t>
  </si>
  <si>
    <t>420</t>
  </si>
  <si>
    <t>Патни и дневни расходи</t>
  </si>
  <si>
    <t>421</t>
  </si>
  <si>
    <t xml:space="preserve">Комунални услуги, греење, </t>
  </si>
  <si>
    <t>423</t>
  </si>
  <si>
    <t>Материјали и ситен инвентар</t>
  </si>
  <si>
    <t>424</t>
  </si>
  <si>
    <t>Поправки и тековно одржување</t>
  </si>
  <si>
    <t>425</t>
  </si>
  <si>
    <t>Договорни услуги</t>
  </si>
  <si>
    <t>426</t>
  </si>
  <si>
    <t>Други тековни расходи</t>
  </si>
  <si>
    <t>427</t>
  </si>
  <si>
    <t>Привремени вработувања</t>
  </si>
  <si>
    <t>464</t>
  </si>
  <si>
    <t>Разни трансфери</t>
  </si>
  <si>
    <t>Купување на опрема и машини</t>
  </si>
  <si>
    <t>Купување на мебел</t>
  </si>
  <si>
    <t>485</t>
  </si>
  <si>
    <t xml:space="preserve">Вложувања и нефинансиски </t>
  </si>
  <si>
    <t>21</t>
  </si>
  <si>
    <t>КОНТАКТИ СО ГРАЃАНИ</t>
  </si>
  <si>
    <t>ИЗГРАДБА НА СОБРАНИСКА ЗГРАДА</t>
  </si>
  <si>
    <t>Градежни објекти</t>
  </si>
  <si>
    <t>23</t>
  </si>
  <si>
    <t>СОБРАНИСКИ КАНАЛ</t>
  </si>
  <si>
    <t>26</t>
  </si>
  <si>
    <t>ПАРЛАМЕНТАРЕН ИНСТИТУТ</t>
  </si>
  <si>
    <t>Вложувања и нефинансиски средства</t>
  </si>
  <si>
    <t>27</t>
  </si>
  <si>
    <t>СОВЕТ ЗА ГРАЃАНСКИ НАДЗОР</t>
  </si>
  <si>
    <t>ПРОГРАМА ЗА ПОДДРШКА НА ПАРЛАМЕНТОТ</t>
  </si>
  <si>
    <t>480</t>
  </si>
  <si>
    <t>ВКУПНО:</t>
  </si>
  <si>
    <t>Реализирано</t>
  </si>
  <si>
    <t>Остаток</t>
  </si>
  <si>
    <t>Процент</t>
  </si>
  <si>
    <t>22</t>
  </si>
  <si>
    <t>481</t>
  </si>
  <si>
    <t>785</t>
  </si>
  <si>
    <t>483</t>
  </si>
  <si>
    <t>Изработил:м-р Есма Алили</t>
  </si>
  <si>
    <t>Одобрил:м-р Елена Тасевска</t>
  </si>
  <si>
    <t>Контролирал:м-р Јасмина Которчевиќ</t>
  </si>
  <si>
    <t>БУЏЕТ РАЗДЕЛ 02001 СОБРАНИЕ НА РЕПУБЛИКА СЕВЕРНА МАКЕДОНИЈА 2024 ГОДИНА(состојба 01.01.2024-31.01.2024)</t>
  </si>
  <si>
    <t>БУЏЕТ РАЗДЕЛ 02001 СОБРАНИЕ НА РЕПУБЛИКА СЕВЕРНА МАКЕДОНИЈА 2024 ГОДИНА(состојба 01.01.2024-29.02.2024)</t>
  </si>
  <si>
    <t>БУЏЕТ РАЗДЕЛ 02001 СОБРАНИЕ НА РЕПУБЛИКА СЕВЕРНА МАКЕДОНИЈА 2024 ГОДИНА(состојба 01.01.2024-31.03.2024)</t>
  </si>
  <si>
    <t>БУЏЕТ РАЗДЕЛ 02001 СОБРАНИЕ НА РЕПУБЛИКА СЕВЕРНА МАКЕДОНИЈА 2024 ГОДИНА(состојба 01.01.2024-30.04.2024)</t>
  </si>
  <si>
    <t>БУЏЕТ РАЗДЕЛ 02001 СОБРАНИЕ НА РЕПУБЛИКА СЕВЕРНА МАКЕДОНИЈА 2024 ГОДИНА(состојба 01.01.2024-31.05.2024)</t>
  </si>
  <si>
    <t>БУЏЕТ РАЗДЕЛ 02001 СОБРАНИЕ НА РЕПУБЛИКА СЕВЕРНА МАКЕДОНИЈА 2024 ГОДИНА(состојба 01.01.2024-30.06..2024)</t>
  </si>
  <si>
    <t>БУЏЕТ РАЗДЕЛ 02001 СОБРАНИЕ НА РЕПУБЛИКА СЕВЕРНА МАКЕДОНИЈА 2024 ГОДИНА(состојба 01.01.2024-31.07.2024)</t>
  </si>
  <si>
    <t>БУЏЕТ РАЗДЕЛ 02001 СОБРАНИЕ НА РЕПУБЛИКА СЕВЕРНА МАКЕДОНИЈА 2024 ГОДИНА(состојба 01.01.2024-30.09.2024)</t>
  </si>
  <si>
    <t>БУЏЕТ РАЗДЕЛ 02001 СОБРАНИЕ НА РЕПУБЛИКА СЕВЕРНА МАКЕДОНИЈА 2024 ГОДИНА(состојба 01.01.2024-31.10.2024)</t>
  </si>
  <si>
    <t>БУЏЕТ РАЗДЕЛ 02001 СОБРАНИЕ НА РЕПУБЛИКА СЕВЕРНА МАКЕДОНИЈА 2024 ГОДИНА(состојба 01.01.2024-30.11.2024)</t>
  </si>
  <si>
    <t>БУЏЕТ РАЗДЕЛ 02001 СОБРАНИЕ НА РЕПУБЛИКА СЕВЕРНА МАКЕДОНИЈА 2024 ГОДИНА(состојба 01.01.2024-31.12.2024)</t>
  </si>
  <si>
    <t>БУЏЕТ РАЗДЕЛ 02001 СОБРАНИЕ НА РЕПУБЛИКА СЕВЕРНА МАКЕДОНИЈА 2024 ГОДИНА(состојба 01.01.2024-31.08.2024)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</si>
</sst>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SansSerif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72"/>
      <name val="SansSerif"/>
    </font>
    <font>
      <b/>
      <sz val="8"/>
      <name val="Arial"/>
      <family val="2"/>
    </font>
    <font>
      <sz val="8"/>
      <name val="SansSerif"/>
    </font>
    <font>
      <sz val="11"/>
      <color rgb="FF006100"/>
      <name val="Calibri"/>
      <family val="2"/>
      <charset val="204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8"/>
      <color rgb="FF1E1B1D"/>
      <name val="Verdan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0" fillId="2" borderId="0" applyNumberFormat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3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</cellStyleXfs>
  <cellXfs count="40">
    <xf numFmtId="0" fontId="0" fillId="0" borderId="0" xfId="0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7" fillId="0" borderId="1" xfId="6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9" fillId="0" borderId="1" xfId="7" applyNumberFormat="1" applyFont="1" applyFill="1" applyBorder="1" applyAlignment="1" applyProtection="1">
      <alignment horizontal="right" vertical="center" wrapText="1"/>
    </xf>
    <xf numFmtId="0" fontId="12" fillId="0" borderId="0" xfId="0" applyFont="1"/>
    <xf numFmtId="4" fontId="3" fillId="0" borderId="1" xfId="3" applyNumberFormat="1" applyFont="1" applyFill="1" applyBorder="1" applyAlignment="1" applyProtection="1">
      <alignment horizontal="right" vertical="center" wrapText="1"/>
    </xf>
    <xf numFmtId="4" fontId="3" fillId="0" borderId="1" xfId="7" applyNumberFormat="1" applyFont="1" applyFill="1" applyBorder="1" applyAlignment="1" applyProtection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top" wrapText="1"/>
    </xf>
    <xf numFmtId="4" fontId="8" fillId="3" borderId="0" xfId="0" applyNumberFormat="1" applyFont="1" applyFill="1" applyBorder="1" applyAlignment="1">
      <alignment horizontal="right" vertical="center" wrapText="1"/>
    </xf>
    <xf numFmtId="4" fontId="2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 wrapText="1"/>
    </xf>
    <xf numFmtId="4" fontId="1" fillId="3" borderId="0" xfId="0" applyNumberFormat="1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8" fillId="4" borderId="1" xfId="0" applyFont="1" applyFill="1" applyBorder="1" applyAlignment="1">
      <alignment horizontal="center" vertical="center" wrapText="1"/>
    </xf>
    <xf numFmtId="4" fontId="3" fillId="0" borderId="1" xfId="8" applyNumberFormat="1" applyFont="1" applyFill="1" applyBorder="1" applyAlignment="1" applyProtection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7" fillId="0" borderId="1" xfId="8" applyNumberFormat="1" applyFont="1" applyFill="1" applyBorder="1" applyAlignment="1" applyProtection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</cellXfs>
  <cellStyles count="10">
    <cellStyle name="Good 2" xfId="4"/>
    <cellStyle name="Normal" xfId="0" builtinId="0"/>
    <cellStyle name="Normal 2" xfId="2"/>
    <cellStyle name="Normal 3" xfId="7"/>
    <cellStyle name="Normal 4" xfId="8"/>
    <cellStyle name="Normal 5" xfId="1"/>
    <cellStyle name="Normal 6" xfId="6"/>
    <cellStyle name="Normal 7" xfId="9"/>
    <cellStyle name="Normal 8" xfId="5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tasevska/Desktop/2023/&#1041;&#1059;&#1039;&#1045;&#1058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УЏЕТ"/>
      <sheetName val="ПОСТАВКА"/>
      <sheetName val="ИЗВРШУВАЊЕ"/>
      <sheetName val="31.01.2023"/>
      <sheetName val="28.02.2023"/>
      <sheetName val="31.03.2023"/>
      <sheetName val="30.04.2023"/>
      <sheetName val="30.05.2023"/>
      <sheetName val="30.06.2023"/>
      <sheetName val="31.07.2023"/>
      <sheetName val="31.08.2023"/>
      <sheetName val="30.09.2023"/>
      <sheetName val="31.10.2023"/>
      <sheetName val="30.11.2023"/>
      <sheetName val="31.12.2023"/>
    </sheetNames>
    <sheetDataSet>
      <sheetData sheetId="0">
        <row r="31">
          <cell r="F31">
            <v>1000000</v>
          </cell>
        </row>
      </sheetData>
      <sheetData sheetId="1">
        <row r="105">
          <cell r="G105">
            <v>0</v>
          </cell>
        </row>
        <row r="110">
          <cell r="G110">
            <v>0</v>
          </cell>
        </row>
        <row r="113">
          <cell r="G113">
            <v>0</v>
          </cell>
        </row>
        <row r="119">
          <cell r="G119">
            <v>0</v>
          </cell>
        </row>
        <row r="121">
          <cell r="G121">
            <v>0</v>
          </cell>
        </row>
        <row r="150">
          <cell r="G150">
            <v>0</v>
          </cell>
        </row>
        <row r="152">
          <cell r="G15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C44" sqref="C44"/>
    </sheetView>
  </sheetViews>
  <sheetFormatPr defaultRowHeight="15"/>
  <cols>
    <col min="3" max="3" width="30.28515625" customWidth="1"/>
    <col min="5" max="5" width="24.42578125" customWidth="1"/>
    <col min="6" max="6" width="13.42578125" customWidth="1"/>
    <col min="7" max="7" width="12.28515625" customWidth="1"/>
    <col min="8" max="8" width="14.5703125" customWidth="1"/>
    <col min="9" max="9" width="7.42578125" customWidth="1"/>
  </cols>
  <sheetData>
    <row r="1" spans="1:9">
      <c r="A1" s="32" t="s">
        <v>56</v>
      </c>
      <c r="B1" s="32"/>
      <c r="C1" s="32"/>
      <c r="D1" s="32"/>
      <c r="E1" s="32"/>
      <c r="F1" s="32"/>
      <c r="G1" s="32"/>
      <c r="H1" s="32"/>
      <c r="I1" s="32"/>
    </row>
    <row r="2" spans="1:9" ht="22.5">
      <c r="A2" s="5" t="s">
        <v>0</v>
      </c>
      <c r="B2" s="33" t="s">
        <v>1</v>
      </c>
      <c r="C2" s="34"/>
      <c r="D2" s="33" t="s">
        <v>2</v>
      </c>
      <c r="E2" s="34"/>
      <c r="F2" s="5" t="s">
        <v>3</v>
      </c>
      <c r="G2" s="5" t="s">
        <v>46</v>
      </c>
      <c r="H2" s="5" t="s">
        <v>47</v>
      </c>
      <c r="I2" s="5" t="s">
        <v>48</v>
      </c>
    </row>
    <row r="3" spans="1:9" ht="22.5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448200000</v>
      </c>
      <c r="G3" s="6">
        <v>27937450</v>
      </c>
      <c r="H3" s="3">
        <f>F3:F37-G3:G37</f>
        <v>420262550</v>
      </c>
      <c r="I3" s="3">
        <f>G3/F3*100</f>
        <v>6.2332552431950026</v>
      </c>
    </row>
    <row r="4" spans="1:9" ht="22.5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6">
        <v>10882722</v>
      </c>
      <c r="H4" s="3">
        <f t="shared" ref="H4:H35" si="0">F4-G4</f>
        <v>163217278</v>
      </c>
      <c r="I4" s="3">
        <f>G4/F4*100</f>
        <v>6.2508454910970705</v>
      </c>
    </row>
    <row r="5" spans="1:9" ht="22.5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6">
        <v>0</v>
      </c>
      <c r="H5" s="3">
        <f t="shared" si="0"/>
        <v>4500000</v>
      </c>
      <c r="I5" s="3">
        <v>0</v>
      </c>
    </row>
    <row r="6" spans="1:9" ht="22.5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6">
        <v>3866694</v>
      </c>
      <c r="H6" s="3">
        <f t="shared" si="0"/>
        <v>34133306</v>
      </c>
      <c r="I6" s="3">
        <f t="shared" ref="I6:I37" si="1">G6/F6*100</f>
        <v>10.17551052631579</v>
      </c>
    </row>
    <row r="7" spans="1:9" ht="22.5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6">
        <v>4303292</v>
      </c>
      <c r="H7" s="3">
        <f t="shared" si="0"/>
        <v>35696708</v>
      </c>
      <c r="I7" s="3">
        <f t="shared" si="1"/>
        <v>10.758230000000001</v>
      </c>
    </row>
    <row r="8" spans="1:9" ht="22.5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6">
        <v>474939</v>
      </c>
      <c r="H8" s="3">
        <f t="shared" si="0"/>
        <v>9525061</v>
      </c>
      <c r="I8" s="3">
        <f t="shared" si="1"/>
        <v>4.74939</v>
      </c>
    </row>
    <row r="9" spans="1:9" ht="22.5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16000000</v>
      </c>
      <c r="G9" s="6">
        <v>1266150</v>
      </c>
      <c r="H9" s="3">
        <f t="shared" si="0"/>
        <v>14733850</v>
      </c>
      <c r="I9" s="3">
        <f t="shared" si="1"/>
        <v>7.9134375000000006</v>
      </c>
    </row>
    <row r="10" spans="1:9" ht="22.5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6">
        <v>366333</v>
      </c>
      <c r="H10" s="3">
        <f t="shared" si="0"/>
        <v>11633667</v>
      </c>
      <c r="I10" s="3">
        <f t="shared" si="1"/>
        <v>3.052775</v>
      </c>
    </row>
    <row r="11" spans="1:9" ht="22.5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6">
        <v>536176</v>
      </c>
      <c r="H11" s="3">
        <f t="shared" si="0"/>
        <v>19463824</v>
      </c>
      <c r="I11" s="3">
        <f t="shared" si="1"/>
        <v>2.6808800000000002</v>
      </c>
    </row>
    <row r="12" spans="1:9" ht="22.5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24000000</v>
      </c>
      <c r="G12" s="6">
        <v>2075419</v>
      </c>
      <c r="H12" s="3">
        <f t="shared" si="0"/>
        <v>21924581</v>
      </c>
      <c r="I12" s="3">
        <f t="shared" si="1"/>
        <v>8.6475791666666666</v>
      </c>
    </row>
    <row r="13" spans="1:9" ht="22.5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3">
        <v>77686</v>
      </c>
      <c r="H13" s="3">
        <f t="shared" si="0"/>
        <v>1922314</v>
      </c>
      <c r="I13" s="3">
        <f t="shared" si="1"/>
        <v>3.8843000000000001</v>
      </c>
    </row>
    <row r="14" spans="1:9" ht="22.5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3">
        <v>0</v>
      </c>
      <c r="H14" s="3">
        <f t="shared" si="0"/>
        <v>22000000</v>
      </c>
      <c r="I14" s="3">
        <f t="shared" si="1"/>
        <v>0</v>
      </c>
    </row>
    <row r="15" spans="1:9" ht="22.5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3">
        <v>0</v>
      </c>
      <c r="H15" s="3">
        <f t="shared" si="0"/>
        <v>500000</v>
      </c>
      <c r="I15" s="3">
        <f t="shared" si="1"/>
        <v>0</v>
      </c>
    </row>
    <row r="16" spans="1:9" ht="22.5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3">
        <v>55000</v>
      </c>
      <c r="H16" s="3">
        <f t="shared" si="0"/>
        <v>4245000</v>
      </c>
      <c r="I16" s="3">
        <f t="shared" si="1"/>
        <v>1.2790697674418605</v>
      </c>
    </row>
    <row r="17" spans="1:9" ht="22.5">
      <c r="A17" s="2" t="s">
        <v>4</v>
      </c>
      <c r="B17" s="2" t="s">
        <v>32</v>
      </c>
      <c r="C17" s="1" t="s">
        <v>6</v>
      </c>
      <c r="D17" s="2" t="s">
        <v>20</v>
      </c>
      <c r="E17" s="1" t="s">
        <v>21</v>
      </c>
      <c r="F17" s="3">
        <v>9000000</v>
      </c>
      <c r="G17" s="3">
        <v>510000</v>
      </c>
      <c r="H17" s="3">
        <f t="shared" si="0"/>
        <v>8490000</v>
      </c>
      <c r="I17" s="3">
        <f t="shared" si="1"/>
        <v>5.6666666666666661</v>
      </c>
    </row>
    <row r="18" spans="1:9" ht="22.5">
      <c r="A18" s="2" t="s">
        <v>4</v>
      </c>
      <c r="B18" s="2" t="s">
        <v>32</v>
      </c>
      <c r="C18" s="1" t="s">
        <v>6</v>
      </c>
      <c r="D18" s="2" t="s">
        <v>22</v>
      </c>
      <c r="E18" s="1" t="s">
        <v>23</v>
      </c>
      <c r="F18" s="3">
        <v>5400000</v>
      </c>
      <c r="G18" s="3">
        <v>0</v>
      </c>
      <c r="H18" s="3">
        <f t="shared" si="0"/>
        <v>5400000</v>
      </c>
      <c r="I18" s="3">
        <f t="shared" si="1"/>
        <v>0</v>
      </c>
    </row>
    <row r="19" spans="1:9" ht="22.5">
      <c r="A19" s="2" t="s">
        <v>4</v>
      </c>
      <c r="B19" s="2" t="s">
        <v>49</v>
      </c>
      <c r="C19" s="1" t="s">
        <v>6</v>
      </c>
      <c r="D19" s="2" t="s">
        <v>18</v>
      </c>
      <c r="E19" s="1" t="s">
        <v>19</v>
      </c>
      <c r="F19" s="3">
        <v>1500000</v>
      </c>
      <c r="G19" s="3">
        <f>[1]ПОСТАВКА!G105</f>
        <v>0</v>
      </c>
      <c r="H19" s="3">
        <f t="shared" si="0"/>
        <v>1500000</v>
      </c>
      <c r="I19" s="3">
        <f t="shared" si="1"/>
        <v>0</v>
      </c>
    </row>
    <row r="20" spans="1:9" ht="22.5">
      <c r="A20" s="2">
        <v>630</v>
      </c>
      <c r="B20" s="2">
        <v>22</v>
      </c>
      <c r="C20" s="1" t="s">
        <v>6</v>
      </c>
      <c r="D20" s="2">
        <v>425</v>
      </c>
      <c r="E20" s="1" t="s">
        <v>21</v>
      </c>
      <c r="F20" s="3">
        <v>1000000</v>
      </c>
      <c r="G20" s="3">
        <v>0</v>
      </c>
      <c r="H20" s="3">
        <f>F20-G20</f>
        <v>1000000</v>
      </c>
      <c r="I20" s="3">
        <f>G20/F20*100</f>
        <v>0</v>
      </c>
    </row>
    <row r="21" spans="1:9" ht="22.5">
      <c r="A21" s="2" t="s">
        <v>4</v>
      </c>
      <c r="B21" s="2" t="s">
        <v>49</v>
      </c>
      <c r="C21" s="1" t="s">
        <v>6</v>
      </c>
      <c r="D21" s="2" t="s">
        <v>44</v>
      </c>
      <c r="E21" s="1" t="s">
        <v>28</v>
      </c>
      <c r="F21" s="3">
        <v>16300000</v>
      </c>
      <c r="G21" s="3">
        <f>[1]ПОСТАВКА!G110</f>
        <v>0</v>
      </c>
      <c r="H21" s="3">
        <f t="shared" si="0"/>
        <v>16300000</v>
      </c>
      <c r="I21" s="3">
        <f t="shared" si="1"/>
        <v>0</v>
      </c>
    </row>
    <row r="22" spans="1:9" ht="22.5">
      <c r="A22" s="2" t="s">
        <v>4</v>
      </c>
      <c r="B22" s="2" t="s">
        <v>49</v>
      </c>
      <c r="C22" s="1" t="s">
        <v>6</v>
      </c>
      <c r="D22" s="2" t="s">
        <v>50</v>
      </c>
      <c r="E22" s="1" t="s">
        <v>35</v>
      </c>
      <c r="F22" s="3">
        <v>25700000</v>
      </c>
      <c r="G22" s="3">
        <f>[1]ПОСТАВКА!G113</f>
        <v>0</v>
      </c>
      <c r="H22" s="3">
        <f t="shared" si="0"/>
        <v>25700000</v>
      </c>
      <c r="I22" s="3">
        <f t="shared" si="1"/>
        <v>0</v>
      </c>
    </row>
    <row r="23" spans="1:9" ht="22.5">
      <c r="A23" s="2" t="s">
        <v>4</v>
      </c>
      <c r="B23" s="2" t="s">
        <v>36</v>
      </c>
      <c r="C23" s="1" t="s">
        <v>6</v>
      </c>
      <c r="D23" s="2" t="s">
        <v>16</v>
      </c>
      <c r="E23" s="1" t="s">
        <v>17</v>
      </c>
      <c r="F23" s="3">
        <v>300000</v>
      </c>
      <c r="G23" s="3">
        <v>0</v>
      </c>
      <c r="H23" s="3">
        <f t="shared" si="0"/>
        <v>300000</v>
      </c>
      <c r="I23" s="3">
        <f t="shared" si="1"/>
        <v>0</v>
      </c>
    </row>
    <row r="24" spans="1:9" ht="22.5">
      <c r="A24" s="2" t="s">
        <v>4</v>
      </c>
      <c r="B24" s="2" t="s">
        <v>36</v>
      </c>
      <c r="C24" s="1" t="s">
        <v>6</v>
      </c>
      <c r="D24" s="2" t="s">
        <v>18</v>
      </c>
      <c r="E24" s="1" t="s">
        <v>19</v>
      </c>
      <c r="F24" s="3">
        <v>1500000</v>
      </c>
      <c r="G24" s="3">
        <v>16992</v>
      </c>
      <c r="H24" s="3">
        <f t="shared" si="0"/>
        <v>1483008</v>
      </c>
      <c r="I24" s="3">
        <f t="shared" si="1"/>
        <v>1.1328</v>
      </c>
    </row>
    <row r="25" spans="1:9" ht="22.5">
      <c r="A25" s="2" t="s">
        <v>4</v>
      </c>
      <c r="B25" s="2" t="s">
        <v>36</v>
      </c>
      <c r="C25" s="1" t="s">
        <v>6</v>
      </c>
      <c r="D25" s="2">
        <v>425</v>
      </c>
      <c r="E25" s="1" t="s">
        <v>21</v>
      </c>
      <c r="F25" s="3">
        <v>1400000</v>
      </c>
      <c r="G25" s="3">
        <f>[1]ПОСТАВКА!G119</f>
        <v>0</v>
      </c>
      <c r="H25" s="3">
        <f t="shared" si="0"/>
        <v>1400000</v>
      </c>
      <c r="I25" s="3">
        <f t="shared" si="1"/>
        <v>0</v>
      </c>
    </row>
    <row r="26" spans="1:9" ht="22.5">
      <c r="A26" s="2">
        <v>630</v>
      </c>
      <c r="B26" s="2">
        <v>23</v>
      </c>
      <c r="C26" s="1" t="s">
        <v>6</v>
      </c>
      <c r="D26" s="2">
        <v>426</v>
      </c>
      <c r="E26" s="1" t="s">
        <v>23</v>
      </c>
      <c r="F26" s="3">
        <v>400000</v>
      </c>
      <c r="G26" s="3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 ht="22.5">
      <c r="A27" s="2">
        <v>630</v>
      </c>
      <c r="B27" s="2">
        <v>23</v>
      </c>
      <c r="C27" s="1" t="s">
        <v>6</v>
      </c>
      <c r="D27" s="2">
        <v>480</v>
      </c>
      <c r="E27" s="1" t="s">
        <v>28</v>
      </c>
      <c r="F27" s="3">
        <v>4600000</v>
      </c>
      <c r="G27" s="3">
        <v>0</v>
      </c>
      <c r="H27" s="3">
        <f>F27-G27</f>
        <v>4600000</v>
      </c>
      <c r="I27" s="3">
        <f>G27/F27*100</f>
        <v>0</v>
      </c>
    </row>
    <row r="28" spans="1:9" ht="22.5">
      <c r="A28" s="2">
        <v>630</v>
      </c>
      <c r="B28" s="2">
        <v>23</v>
      </c>
      <c r="C28" s="1" t="s">
        <v>6</v>
      </c>
      <c r="D28" s="2">
        <v>483</v>
      </c>
      <c r="E28" s="1" t="s">
        <v>29</v>
      </c>
      <c r="F28" s="3">
        <v>300000</v>
      </c>
      <c r="G28" s="3">
        <v>0</v>
      </c>
      <c r="H28" s="3">
        <f>F28-G28</f>
        <v>300000</v>
      </c>
      <c r="I28" s="3">
        <f>G28/F28*100</f>
        <v>0</v>
      </c>
    </row>
    <row r="29" spans="1:9" ht="28.5" customHeight="1">
      <c r="A29" s="2" t="s">
        <v>4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3">
        <v>0</v>
      </c>
      <c r="H29" s="3">
        <f t="shared" si="0"/>
        <v>2000000</v>
      </c>
      <c r="I29" s="3">
        <f t="shared" si="1"/>
        <v>0</v>
      </c>
    </row>
    <row r="30" spans="1:9" ht="22.5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3">
        <v>72275</v>
      </c>
      <c r="H30" s="3">
        <f t="shared" si="0"/>
        <v>1427725</v>
      </c>
      <c r="I30" s="3">
        <f t="shared" si="1"/>
        <v>4.8183333333333334</v>
      </c>
    </row>
    <row r="31" spans="1:9" ht="22.5" customHeight="1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3">
        <v>64900</v>
      </c>
      <c r="H31" s="3">
        <f t="shared" si="0"/>
        <v>1935100</v>
      </c>
      <c r="I31" s="3">
        <f t="shared" si="1"/>
        <v>3.2450000000000001</v>
      </c>
    </row>
    <row r="32" spans="1:9" ht="21" customHeight="1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3">
        <v>0</v>
      </c>
      <c r="H32" s="3">
        <f t="shared" si="0"/>
        <v>1000000</v>
      </c>
      <c r="I32" s="3">
        <f t="shared" si="1"/>
        <v>0</v>
      </c>
    </row>
    <row r="33" spans="1:9" ht="22.5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3">
        <v>0</v>
      </c>
      <c r="H33" s="3">
        <f t="shared" si="0"/>
        <v>6000000</v>
      </c>
      <c r="I33" s="3">
        <f t="shared" si="1"/>
        <v>0</v>
      </c>
    </row>
    <row r="34" spans="1:9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3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3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3">
        <v>0</v>
      </c>
      <c r="H36" s="3">
        <f>F36-G36</f>
        <v>2000000</v>
      </c>
      <c r="I36" s="3">
        <f>G36/F36*100</f>
        <v>0</v>
      </c>
    </row>
    <row r="37" spans="1:9">
      <c r="A37" s="35" t="s">
        <v>45</v>
      </c>
      <c r="B37" s="36"/>
      <c r="C37" s="36"/>
      <c r="D37" s="36"/>
      <c r="E37" s="37"/>
      <c r="F37" s="4">
        <f>SUM(F3:F36)</f>
        <v>905500000</v>
      </c>
      <c r="G37" s="4">
        <f>SUM(G3:G36)</f>
        <v>52506028</v>
      </c>
      <c r="H37" s="4">
        <f>F37-G37</f>
        <v>852993972</v>
      </c>
      <c r="I37" s="4">
        <f t="shared" si="1"/>
        <v>5.7985674213141909</v>
      </c>
    </row>
    <row r="39" spans="1:9">
      <c r="C39" s="7" t="s">
        <v>53</v>
      </c>
    </row>
    <row r="40" spans="1:9">
      <c r="C40" s="7" t="s">
        <v>54</v>
      </c>
    </row>
    <row r="41" spans="1:9">
      <c r="C41" s="7" t="s">
        <v>55</v>
      </c>
    </row>
  </sheetData>
  <protectedRanges>
    <protectedRange sqref="A1" name="Range1"/>
  </protectedRanges>
  <mergeCells count="4">
    <mergeCell ref="A1:I1"/>
    <mergeCell ref="B2:C2"/>
    <mergeCell ref="D2:E2"/>
    <mergeCell ref="A37:E3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19" workbookViewId="0">
      <selection activeCell="N19" sqref="N19"/>
    </sheetView>
  </sheetViews>
  <sheetFormatPr defaultRowHeight="15"/>
  <cols>
    <col min="2" max="2" width="7.5703125" customWidth="1"/>
    <col min="3" max="3" width="32.5703125" customWidth="1"/>
    <col min="5" max="5" width="19.7109375" customWidth="1"/>
    <col min="6" max="6" width="11.85546875" customWidth="1"/>
    <col min="7" max="7" width="14.28515625" customWidth="1"/>
    <col min="8" max="8" width="14.42578125" customWidth="1"/>
    <col min="9" max="9" width="10.42578125" customWidth="1"/>
  </cols>
  <sheetData>
    <row r="1" spans="1:9">
      <c r="A1" s="32" t="s">
        <v>64</v>
      </c>
      <c r="B1" s="32"/>
      <c r="C1" s="32"/>
      <c r="D1" s="32"/>
      <c r="E1" s="32"/>
      <c r="F1" s="32"/>
      <c r="G1" s="32"/>
      <c r="H1" s="32"/>
      <c r="I1" s="32"/>
    </row>
    <row r="2" spans="1:9">
      <c r="A2" s="28" t="s">
        <v>0</v>
      </c>
      <c r="B2" s="33" t="s">
        <v>1</v>
      </c>
      <c r="C2" s="34"/>
      <c r="D2" s="33" t="s">
        <v>2</v>
      </c>
      <c r="E2" s="34"/>
      <c r="F2" s="28" t="s">
        <v>3</v>
      </c>
      <c r="G2" s="28" t="s">
        <v>46</v>
      </c>
      <c r="H2" s="28" t="s">
        <v>47</v>
      </c>
      <c r="I2" s="28" t="s">
        <v>48</v>
      </c>
    </row>
    <row r="3" spans="1:9" ht="22.5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444200000</v>
      </c>
      <c r="G3" s="22">
        <v>311467020</v>
      </c>
      <c r="H3" s="3">
        <f>F3:F44-G3:G44</f>
        <v>132732980</v>
      </c>
      <c r="I3" s="3">
        <f>G3/F3*100</f>
        <v>70.118644754615033</v>
      </c>
    </row>
    <row r="4" spans="1:9" ht="22.5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22">
        <v>121104281</v>
      </c>
      <c r="H4" s="3">
        <f t="shared" ref="H4:H35" si="0">F4-G4</f>
        <v>52995719</v>
      </c>
      <c r="I4" s="3">
        <f>G4/F4*100</f>
        <v>69.560184376794936</v>
      </c>
    </row>
    <row r="5" spans="1:9" ht="22.5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22">
        <v>473513</v>
      </c>
      <c r="H5" s="3">
        <f t="shared" si="0"/>
        <v>4026487</v>
      </c>
      <c r="I5" s="3">
        <f>G5/F5*100</f>
        <v>10.522511111111111</v>
      </c>
    </row>
    <row r="6" spans="1:9" ht="22.5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22">
        <v>31125469</v>
      </c>
      <c r="H6" s="3">
        <f t="shared" si="0"/>
        <v>6874531</v>
      </c>
      <c r="I6" s="3">
        <f t="shared" ref="I6:I35" si="1">G6/F6*100</f>
        <v>81.90912894736843</v>
      </c>
    </row>
    <row r="7" spans="1:9" ht="22.5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22">
        <v>35073036</v>
      </c>
      <c r="H7" s="3">
        <f t="shared" si="0"/>
        <v>4926964</v>
      </c>
      <c r="I7" s="3">
        <f t="shared" si="1"/>
        <v>87.682590000000005</v>
      </c>
    </row>
    <row r="8" spans="1:9" ht="22.5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22">
        <v>7225240</v>
      </c>
      <c r="H8" s="3">
        <f t="shared" si="0"/>
        <v>2774760</v>
      </c>
      <c r="I8" s="3">
        <f t="shared" si="1"/>
        <v>72.252400000000009</v>
      </c>
    </row>
    <row r="9" spans="1:9" ht="22.5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20000000</v>
      </c>
      <c r="G9" s="22">
        <v>15367699</v>
      </c>
      <c r="H9" s="3">
        <f t="shared" si="0"/>
        <v>4632301</v>
      </c>
      <c r="I9" s="3">
        <f t="shared" si="1"/>
        <v>76.838494999999995</v>
      </c>
    </row>
    <row r="10" spans="1:9" ht="22.5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22">
        <v>7998312</v>
      </c>
      <c r="H10" s="3">
        <f t="shared" si="0"/>
        <v>4001688</v>
      </c>
      <c r="I10" s="3">
        <f t="shared" si="1"/>
        <v>66.652599999999993</v>
      </c>
    </row>
    <row r="11" spans="1:9" ht="22.5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22">
        <v>15169352</v>
      </c>
      <c r="H11" s="3">
        <f t="shared" si="0"/>
        <v>4830648</v>
      </c>
      <c r="I11" s="3">
        <f t="shared" si="1"/>
        <v>75.846760000000003</v>
      </c>
    </row>
    <row r="12" spans="1:9" ht="22.5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26500000</v>
      </c>
      <c r="G12" s="22">
        <v>19571460</v>
      </c>
      <c r="H12" s="3">
        <f t="shared" si="0"/>
        <v>6928540</v>
      </c>
      <c r="I12" s="3">
        <f t="shared" si="1"/>
        <v>73.85456603773585</v>
      </c>
    </row>
    <row r="13" spans="1:9" ht="22.5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22">
        <v>1099911</v>
      </c>
      <c r="H13" s="3">
        <f t="shared" si="0"/>
        <v>900089</v>
      </c>
      <c r="I13" s="3">
        <f t="shared" si="1"/>
        <v>54.995550000000001</v>
      </c>
    </row>
    <row r="14" spans="1:9" ht="21" customHeight="1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16">
        <v>0</v>
      </c>
      <c r="H14" s="3">
        <f t="shared" si="0"/>
        <v>22000000</v>
      </c>
      <c r="I14" s="3">
        <f t="shared" si="1"/>
        <v>0</v>
      </c>
    </row>
    <row r="15" spans="1:9" ht="24" customHeight="1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16">
        <v>0</v>
      </c>
      <c r="H15" s="3">
        <f t="shared" si="0"/>
        <v>500000</v>
      </c>
      <c r="I15" s="3">
        <f t="shared" si="1"/>
        <v>0</v>
      </c>
    </row>
    <row r="16" spans="1:9" ht="28.5" customHeight="1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26">
        <v>55000</v>
      </c>
      <c r="H16" s="3">
        <f t="shared" si="0"/>
        <v>4245000</v>
      </c>
      <c r="I16" s="3">
        <f t="shared" si="1"/>
        <v>1.2790697674418605</v>
      </c>
    </row>
    <row r="17" spans="1:9" ht="20.25" customHeight="1">
      <c r="A17" s="2" t="s">
        <v>4</v>
      </c>
      <c r="B17" s="2" t="s">
        <v>32</v>
      </c>
      <c r="C17" s="20" t="s">
        <v>33</v>
      </c>
      <c r="D17" s="2" t="s">
        <v>20</v>
      </c>
      <c r="E17" s="1" t="s">
        <v>21</v>
      </c>
      <c r="F17" s="3">
        <v>7500000</v>
      </c>
      <c r="G17" s="26">
        <v>3104863</v>
      </c>
      <c r="H17" s="3">
        <f t="shared" si="0"/>
        <v>4395137</v>
      </c>
      <c r="I17" s="3">
        <f t="shared" si="1"/>
        <v>41.398173333333332</v>
      </c>
    </row>
    <row r="18" spans="1:9">
      <c r="A18" s="2" t="s">
        <v>4</v>
      </c>
      <c r="B18" s="2" t="s">
        <v>32</v>
      </c>
      <c r="C18" s="20" t="s">
        <v>33</v>
      </c>
      <c r="D18" s="2" t="s">
        <v>22</v>
      </c>
      <c r="E18" s="1" t="s">
        <v>23</v>
      </c>
      <c r="F18" s="3">
        <v>4400000</v>
      </c>
      <c r="G18" s="26">
        <v>197707</v>
      </c>
      <c r="H18" s="3">
        <f t="shared" si="0"/>
        <v>4202293</v>
      </c>
      <c r="I18" s="3">
        <f t="shared" si="1"/>
        <v>4.4933409090909091</v>
      </c>
    </row>
    <row r="19" spans="1:9" ht="22.5">
      <c r="A19" s="2" t="s">
        <v>4</v>
      </c>
      <c r="B19" s="2" t="s">
        <v>49</v>
      </c>
      <c r="C19" s="20" t="s">
        <v>34</v>
      </c>
      <c r="D19" s="2" t="s">
        <v>18</v>
      </c>
      <c r="E19" s="1" t="s">
        <v>19</v>
      </c>
      <c r="F19" s="3">
        <v>1500000</v>
      </c>
      <c r="G19" s="26">
        <v>844655</v>
      </c>
      <c r="H19" s="3">
        <f t="shared" si="0"/>
        <v>655345</v>
      </c>
      <c r="I19" s="3">
        <f t="shared" si="1"/>
        <v>56.310333333333332</v>
      </c>
    </row>
    <row r="20" spans="1:9">
      <c r="A20" s="2">
        <v>630</v>
      </c>
      <c r="B20" s="2">
        <v>22</v>
      </c>
      <c r="C20" s="20" t="s">
        <v>34</v>
      </c>
      <c r="D20" s="2">
        <v>425</v>
      </c>
      <c r="E20" s="1" t="s">
        <v>21</v>
      </c>
      <c r="F20" s="3">
        <v>1000000</v>
      </c>
      <c r="G20" s="16">
        <v>738511</v>
      </c>
      <c r="H20" s="3">
        <f>F20-G20</f>
        <v>261489</v>
      </c>
      <c r="I20" s="3">
        <f>G20/F20*100</f>
        <v>73.851100000000002</v>
      </c>
    </row>
    <row r="21" spans="1:9" ht="22.5">
      <c r="A21" s="2" t="s">
        <v>4</v>
      </c>
      <c r="B21" s="2" t="s">
        <v>49</v>
      </c>
      <c r="C21" s="20" t="s">
        <v>34</v>
      </c>
      <c r="D21" s="2" t="s">
        <v>44</v>
      </c>
      <c r="E21" s="1" t="s">
        <v>28</v>
      </c>
      <c r="F21" s="3">
        <v>16300000</v>
      </c>
      <c r="G21" s="16">
        <f>[1]ПОСТАВКА!G110</f>
        <v>0</v>
      </c>
      <c r="H21" s="3">
        <f t="shared" si="0"/>
        <v>16300000</v>
      </c>
      <c r="I21" s="3">
        <f t="shared" si="1"/>
        <v>0</v>
      </c>
    </row>
    <row r="22" spans="1:9">
      <c r="A22" s="2" t="s">
        <v>4</v>
      </c>
      <c r="B22" s="2" t="s">
        <v>49</v>
      </c>
      <c r="C22" s="20" t="s">
        <v>34</v>
      </c>
      <c r="D22" s="2" t="s">
        <v>50</v>
      </c>
      <c r="E22" s="1" t="s">
        <v>35</v>
      </c>
      <c r="F22" s="3">
        <v>25700000</v>
      </c>
      <c r="G22" s="16">
        <f>[1]ПОСТАВКА!G113</f>
        <v>0</v>
      </c>
      <c r="H22" s="3">
        <f t="shared" si="0"/>
        <v>25700000</v>
      </c>
      <c r="I22" s="3">
        <f t="shared" si="1"/>
        <v>0</v>
      </c>
    </row>
    <row r="23" spans="1:9" ht="22.5">
      <c r="A23" s="2" t="s">
        <v>4</v>
      </c>
      <c r="B23" s="2" t="s">
        <v>36</v>
      </c>
      <c r="C23" s="20" t="s">
        <v>37</v>
      </c>
      <c r="D23" s="2" t="s">
        <v>16</v>
      </c>
      <c r="E23" s="1" t="s">
        <v>17</v>
      </c>
      <c r="F23" s="3">
        <v>300000</v>
      </c>
      <c r="G23" s="16">
        <v>0</v>
      </c>
      <c r="H23" s="3">
        <f t="shared" si="0"/>
        <v>300000</v>
      </c>
      <c r="I23" s="3">
        <f t="shared" si="1"/>
        <v>0</v>
      </c>
    </row>
    <row r="24" spans="1:9" ht="22.5">
      <c r="A24" s="2" t="s">
        <v>4</v>
      </c>
      <c r="B24" s="2" t="s">
        <v>36</v>
      </c>
      <c r="C24" s="20" t="s">
        <v>37</v>
      </c>
      <c r="D24" s="2" t="s">
        <v>18</v>
      </c>
      <c r="E24" s="1" t="s">
        <v>19</v>
      </c>
      <c r="F24" s="3">
        <v>1500000</v>
      </c>
      <c r="G24" s="16">
        <v>1109790</v>
      </c>
      <c r="H24" s="3">
        <f t="shared" si="0"/>
        <v>390210</v>
      </c>
      <c r="I24" s="3">
        <f t="shared" si="1"/>
        <v>73.98599999999999</v>
      </c>
    </row>
    <row r="25" spans="1:9">
      <c r="A25" s="2" t="s">
        <v>4</v>
      </c>
      <c r="B25" s="2" t="s">
        <v>36</v>
      </c>
      <c r="C25" s="20" t="s">
        <v>37</v>
      </c>
      <c r="D25" s="2">
        <v>425</v>
      </c>
      <c r="E25" s="1" t="s">
        <v>21</v>
      </c>
      <c r="F25" s="3">
        <v>1400000</v>
      </c>
      <c r="G25" s="16">
        <v>119475</v>
      </c>
      <c r="H25" s="3">
        <f t="shared" si="0"/>
        <v>1280525</v>
      </c>
      <c r="I25" s="3">
        <f t="shared" si="1"/>
        <v>8.5339285714285715</v>
      </c>
    </row>
    <row r="26" spans="1:9">
      <c r="A26" s="2">
        <v>630</v>
      </c>
      <c r="B26" s="2">
        <v>23</v>
      </c>
      <c r="C26" s="20" t="s">
        <v>37</v>
      </c>
      <c r="D26" s="2">
        <v>426</v>
      </c>
      <c r="E26" s="1" t="s">
        <v>23</v>
      </c>
      <c r="F26" s="3">
        <v>400000</v>
      </c>
      <c r="G26" s="16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 ht="22.5">
      <c r="A27" s="2">
        <v>630</v>
      </c>
      <c r="B27" s="2">
        <v>23</v>
      </c>
      <c r="C27" s="20" t="s">
        <v>37</v>
      </c>
      <c r="D27" s="2">
        <v>480</v>
      </c>
      <c r="E27" s="1" t="s">
        <v>28</v>
      </c>
      <c r="F27" s="3">
        <v>4600000</v>
      </c>
      <c r="G27" s="16">
        <v>0</v>
      </c>
      <c r="H27" s="3">
        <f>F27-G27</f>
        <v>4600000</v>
      </c>
      <c r="I27" s="3">
        <f>G27/F27*100</f>
        <v>0</v>
      </c>
    </row>
    <row r="28" spans="1:9">
      <c r="A28" s="2">
        <v>630</v>
      </c>
      <c r="B28" s="2">
        <v>23</v>
      </c>
      <c r="C28" s="20" t="s">
        <v>37</v>
      </c>
      <c r="D28" s="2">
        <v>483</v>
      </c>
      <c r="E28" s="1" t="s">
        <v>29</v>
      </c>
      <c r="F28" s="3">
        <v>300000</v>
      </c>
      <c r="G28" s="16">
        <v>0</v>
      </c>
      <c r="H28" s="3">
        <f>F28-G28</f>
        <v>300000</v>
      </c>
      <c r="I28" s="3">
        <f>G28/F28*100</f>
        <v>0</v>
      </c>
    </row>
    <row r="29" spans="1:9">
      <c r="A29" s="2">
        <v>25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26">
        <v>831631</v>
      </c>
      <c r="H29" s="3">
        <f t="shared" si="0"/>
        <v>1168369</v>
      </c>
      <c r="I29" s="3">
        <f t="shared" si="1"/>
        <v>41.58155</v>
      </c>
    </row>
    <row r="30" spans="1:9" ht="22.5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26">
        <v>579675</v>
      </c>
      <c r="H30" s="3">
        <f t="shared" si="0"/>
        <v>920325</v>
      </c>
      <c r="I30" s="3">
        <f t="shared" si="1"/>
        <v>38.645000000000003</v>
      </c>
    </row>
    <row r="31" spans="1:9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26">
        <v>581699</v>
      </c>
      <c r="H31" s="3">
        <f t="shared" si="0"/>
        <v>1418301</v>
      </c>
      <c r="I31" s="3">
        <f t="shared" si="1"/>
        <v>29.084949999999999</v>
      </c>
    </row>
    <row r="32" spans="1:9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26">
        <v>530938</v>
      </c>
      <c r="H32" s="3">
        <f t="shared" si="0"/>
        <v>469062</v>
      </c>
      <c r="I32" s="3">
        <f t="shared" si="1"/>
        <v>53.093800000000002</v>
      </c>
    </row>
    <row r="33" spans="1:9" ht="22.5" customHeight="1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26">
        <v>1959375</v>
      </c>
      <c r="H33" s="3">
        <f t="shared" si="0"/>
        <v>4040625</v>
      </c>
      <c r="I33" s="3">
        <f t="shared" si="1"/>
        <v>32.65625</v>
      </c>
    </row>
    <row r="34" spans="1:9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16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16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16">
        <v>0</v>
      </c>
      <c r="H36" s="3">
        <f>F36-G36</f>
        <v>2000000</v>
      </c>
      <c r="I36" s="3">
        <f>G36/F36*100</f>
        <v>0</v>
      </c>
    </row>
    <row r="37" spans="1:9" ht="21" customHeight="1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980202</v>
      </c>
      <c r="H37" s="3">
        <f>F37-G37</f>
        <v>119798</v>
      </c>
      <c r="I37" s="3">
        <f>G37/F37*100</f>
        <v>89.109272727272725</v>
      </c>
    </row>
    <row r="38" spans="1:9" ht="22.5" customHeight="1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0</v>
      </c>
      <c r="H38" s="3">
        <f t="shared" ref="H38:H41" si="2">F38-G38</f>
        <v>250000</v>
      </c>
      <c r="I38" s="3">
        <f t="shared" ref="I38:I43" si="3">G38/F38*100</f>
        <v>0</v>
      </c>
    </row>
    <row r="39" spans="1:9" ht="22.5" customHeight="1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26">
        <v>7723</v>
      </c>
      <c r="H39" s="3">
        <f>F39-G39</f>
        <v>72277</v>
      </c>
      <c r="I39" s="3">
        <f>G39/F39*100</f>
        <v>9.6537500000000005</v>
      </c>
    </row>
    <row r="40" spans="1:9" ht="24.75" customHeight="1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26">
        <v>42945</v>
      </c>
      <c r="H40" s="3">
        <f t="shared" si="2"/>
        <v>57055</v>
      </c>
      <c r="I40" s="3">
        <f t="shared" si="3"/>
        <v>42.945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4160000</v>
      </c>
      <c r="G41" s="26">
        <v>3615801</v>
      </c>
      <c r="H41" s="3">
        <f t="shared" si="2"/>
        <v>544199</v>
      </c>
      <c r="I41" s="3">
        <f t="shared" si="3"/>
        <v>86.918293269230773</v>
      </c>
    </row>
    <row r="42" spans="1:9" ht="23.25" customHeight="1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0</v>
      </c>
      <c r="H42" s="3">
        <f>F42-G42</f>
        <v>2570000</v>
      </c>
      <c r="I42" s="3">
        <f>G42/F42*100</f>
        <v>0</v>
      </c>
    </row>
    <row r="43" spans="1:9" ht="23.25" customHeight="1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5500000</v>
      </c>
      <c r="G43" s="11">
        <v>0</v>
      </c>
      <c r="H43" s="3">
        <f>F43-G43</f>
        <v>5500000</v>
      </c>
      <c r="I43" s="3">
        <f t="shared" si="3"/>
        <v>0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919260000</v>
      </c>
      <c r="G44" s="17">
        <f>SUM(G3:G43)</f>
        <v>580975283</v>
      </c>
      <c r="H44" s="4">
        <f>SUM(F44-G44)</f>
        <v>338284717</v>
      </c>
      <c r="I44" s="4">
        <f>G44/F44*100</f>
        <v>63.200322324478385</v>
      </c>
    </row>
    <row r="46" spans="1:9">
      <c r="C46" t="s">
        <v>53</v>
      </c>
    </row>
    <row r="47" spans="1:9">
      <c r="C47" t="s">
        <v>54</v>
      </c>
    </row>
    <row r="48" spans="1:9">
      <c r="C48" t="s">
        <v>55</v>
      </c>
    </row>
  </sheetData>
  <protectedRanges>
    <protectedRange sqref="A1" name="Range1_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0" workbookViewId="0">
      <selection activeCell="N40" sqref="N40"/>
    </sheetView>
  </sheetViews>
  <sheetFormatPr defaultRowHeight="15"/>
  <cols>
    <col min="1" max="1" width="6.7109375" customWidth="1"/>
    <col min="2" max="2" width="7.140625" customWidth="1"/>
    <col min="3" max="3" width="32.7109375" customWidth="1"/>
    <col min="4" max="4" width="9" customWidth="1"/>
    <col min="5" max="5" width="26.140625" customWidth="1"/>
    <col min="6" max="6" width="11.85546875" customWidth="1"/>
    <col min="7" max="7" width="12.140625" customWidth="1"/>
    <col min="8" max="8" width="14.7109375" customWidth="1"/>
    <col min="9" max="9" width="8.42578125" customWidth="1"/>
  </cols>
  <sheetData>
    <row r="1" spans="1:9">
      <c r="A1" s="32" t="s">
        <v>65</v>
      </c>
      <c r="B1" s="32"/>
      <c r="C1" s="32"/>
      <c r="D1" s="32"/>
      <c r="E1" s="32"/>
      <c r="F1" s="32"/>
      <c r="G1" s="32"/>
      <c r="H1" s="32"/>
      <c r="I1" s="32"/>
    </row>
    <row r="2" spans="1:9">
      <c r="A2" s="29" t="s">
        <v>0</v>
      </c>
      <c r="B2" s="33" t="s">
        <v>1</v>
      </c>
      <c r="C2" s="34"/>
      <c r="D2" s="33" t="s">
        <v>2</v>
      </c>
      <c r="E2" s="34"/>
      <c r="F2" s="29" t="s">
        <v>3</v>
      </c>
      <c r="G2" s="29" t="s">
        <v>46</v>
      </c>
      <c r="H2" s="29" t="s">
        <v>47</v>
      </c>
      <c r="I2" s="29" t="s">
        <v>48</v>
      </c>
    </row>
    <row r="3" spans="1:9" ht="22.5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444200000</v>
      </c>
      <c r="G3" s="22">
        <v>346124147</v>
      </c>
      <c r="H3" s="3">
        <f>F3:F44-G3:G44</f>
        <v>98075853</v>
      </c>
      <c r="I3" s="3">
        <f>G3/F3*100</f>
        <v>77.920789509230076</v>
      </c>
    </row>
    <row r="4" spans="1:9" ht="22.5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22">
        <v>134582085</v>
      </c>
      <c r="H4" s="3">
        <f t="shared" ref="H4:H35" si="0">F4-G4</f>
        <v>39517915</v>
      </c>
      <c r="I4" s="3">
        <f>G4/F4*100</f>
        <v>77.301599655370481</v>
      </c>
    </row>
    <row r="5" spans="1:9" ht="22.5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22">
        <v>473513</v>
      </c>
      <c r="H5" s="3">
        <f t="shared" si="0"/>
        <v>4026487</v>
      </c>
      <c r="I5" s="3">
        <f>G5/F5*100</f>
        <v>10.522511111111111</v>
      </c>
    </row>
    <row r="6" spans="1:9" ht="22.5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22">
        <v>35431585</v>
      </c>
      <c r="H6" s="3">
        <f t="shared" si="0"/>
        <v>2568415</v>
      </c>
      <c r="I6" s="3">
        <f t="shared" ref="I6:I35" si="1">G6/F6*100</f>
        <v>93.241013157894741</v>
      </c>
    </row>
    <row r="7" spans="1:9" ht="22.5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22">
        <v>38385937</v>
      </c>
      <c r="H7" s="3">
        <f t="shared" si="0"/>
        <v>1614063</v>
      </c>
      <c r="I7" s="3">
        <f t="shared" si="1"/>
        <v>95.964842500000003</v>
      </c>
    </row>
    <row r="8" spans="1:9" ht="22.5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22">
        <v>7884825</v>
      </c>
      <c r="H8" s="3">
        <f t="shared" si="0"/>
        <v>2115175</v>
      </c>
      <c r="I8" s="3">
        <f t="shared" si="1"/>
        <v>78.848249999999993</v>
      </c>
    </row>
    <row r="9" spans="1:9" ht="22.5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20000000</v>
      </c>
      <c r="G9" s="22">
        <v>17336230</v>
      </c>
      <c r="H9" s="3">
        <f t="shared" si="0"/>
        <v>2663770</v>
      </c>
      <c r="I9" s="3">
        <f t="shared" si="1"/>
        <v>86.681150000000002</v>
      </c>
    </row>
    <row r="10" spans="1:9" ht="22.5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22">
        <v>8642792</v>
      </c>
      <c r="H10" s="3">
        <f t="shared" si="0"/>
        <v>3357208</v>
      </c>
      <c r="I10" s="3">
        <f t="shared" si="1"/>
        <v>72.023266666666657</v>
      </c>
    </row>
    <row r="11" spans="1:9" ht="22.5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22">
        <v>15501742</v>
      </c>
      <c r="H11" s="3">
        <f t="shared" si="0"/>
        <v>4498258</v>
      </c>
      <c r="I11" s="3">
        <f t="shared" si="1"/>
        <v>77.508710000000008</v>
      </c>
    </row>
    <row r="12" spans="1:9" ht="22.5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26500000</v>
      </c>
      <c r="G12" s="22">
        <v>21491833</v>
      </c>
      <c r="H12" s="3">
        <f t="shared" si="0"/>
        <v>5008167</v>
      </c>
      <c r="I12" s="3">
        <f t="shared" si="1"/>
        <v>81.101256603773592</v>
      </c>
    </row>
    <row r="13" spans="1:9" ht="22.5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22">
        <v>1223202</v>
      </c>
      <c r="H13" s="3">
        <f t="shared" si="0"/>
        <v>776798</v>
      </c>
      <c r="I13" s="3">
        <f t="shared" si="1"/>
        <v>61.160099999999993</v>
      </c>
    </row>
    <row r="14" spans="1:9" ht="22.5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16">
        <v>134520</v>
      </c>
      <c r="H14" s="3">
        <f t="shared" si="0"/>
        <v>21865480</v>
      </c>
      <c r="I14" s="3">
        <f t="shared" si="1"/>
        <v>0.61145454545454547</v>
      </c>
    </row>
    <row r="15" spans="1:9" ht="22.5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16">
        <v>0</v>
      </c>
      <c r="H15" s="3">
        <f t="shared" si="0"/>
        <v>500000</v>
      </c>
      <c r="I15" s="3">
        <f t="shared" si="1"/>
        <v>0</v>
      </c>
    </row>
    <row r="16" spans="1:9" ht="22.5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26">
        <v>55000</v>
      </c>
      <c r="H16" s="3">
        <f t="shared" si="0"/>
        <v>4245000</v>
      </c>
      <c r="I16" s="3">
        <f t="shared" si="1"/>
        <v>1.2790697674418605</v>
      </c>
    </row>
    <row r="17" spans="1:9" ht="18.75" customHeight="1">
      <c r="A17" s="2" t="s">
        <v>4</v>
      </c>
      <c r="B17" s="2" t="s">
        <v>32</v>
      </c>
      <c r="C17" s="20" t="s">
        <v>33</v>
      </c>
      <c r="D17" s="2" t="s">
        <v>20</v>
      </c>
      <c r="E17" s="1" t="s">
        <v>21</v>
      </c>
      <c r="F17" s="3">
        <v>7500000</v>
      </c>
      <c r="G17" s="26">
        <v>3345298</v>
      </c>
      <c r="H17" s="3">
        <f t="shared" si="0"/>
        <v>4154702</v>
      </c>
      <c r="I17" s="3">
        <f t="shared" si="1"/>
        <v>44.603973333333336</v>
      </c>
    </row>
    <row r="18" spans="1:9" ht="19.5" customHeight="1">
      <c r="A18" s="2" t="s">
        <v>4</v>
      </c>
      <c r="B18" s="2" t="s">
        <v>32</v>
      </c>
      <c r="C18" s="20" t="s">
        <v>33</v>
      </c>
      <c r="D18" s="2" t="s">
        <v>22</v>
      </c>
      <c r="E18" s="1" t="s">
        <v>23</v>
      </c>
      <c r="F18" s="3">
        <v>4400000</v>
      </c>
      <c r="G18" s="26">
        <v>218609</v>
      </c>
      <c r="H18" s="3">
        <f t="shared" si="0"/>
        <v>4181391</v>
      </c>
      <c r="I18" s="3">
        <f t="shared" si="1"/>
        <v>4.9683863636363634</v>
      </c>
    </row>
    <row r="19" spans="1:9" ht="18" customHeight="1">
      <c r="A19" s="2" t="s">
        <v>4</v>
      </c>
      <c r="B19" s="2" t="s">
        <v>49</v>
      </c>
      <c r="C19" s="20" t="s">
        <v>34</v>
      </c>
      <c r="D19" s="2" t="s">
        <v>18</v>
      </c>
      <c r="E19" s="1" t="s">
        <v>19</v>
      </c>
      <c r="F19" s="3">
        <v>1500000</v>
      </c>
      <c r="G19" s="26">
        <v>844655</v>
      </c>
      <c r="H19" s="3">
        <f t="shared" si="0"/>
        <v>655345</v>
      </c>
      <c r="I19" s="3">
        <f t="shared" si="1"/>
        <v>56.310333333333332</v>
      </c>
    </row>
    <row r="20" spans="1:9" ht="21" customHeight="1">
      <c r="A20" s="2">
        <v>630</v>
      </c>
      <c r="B20" s="2">
        <v>22</v>
      </c>
      <c r="C20" s="20" t="s">
        <v>34</v>
      </c>
      <c r="D20" s="2">
        <v>425</v>
      </c>
      <c r="E20" s="1" t="s">
        <v>21</v>
      </c>
      <c r="F20" s="3">
        <v>1000000</v>
      </c>
      <c r="G20" s="16">
        <v>738511</v>
      </c>
      <c r="H20" s="3">
        <f>F20-G20</f>
        <v>261489</v>
      </c>
      <c r="I20" s="3">
        <f>G20/F20*100</f>
        <v>73.851100000000002</v>
      </c>
    </row>
    <row r="21" spans="1:9" ht="18.75" customHeight="1">
      <c r="A21" s="2" t="s">
        <v>4</v>
      </c>
      <c r="B21" s="2" t="s">
        <v>49</v>
      </c>
      <c r="C21" s="20" t="s">
        <v>34</v>
      </c>
      <c r="D21" s="2" t="s">
        <v>44</v>
      </c>
      <c r="E21" s="1" t="s">
        <v>28</v>
      </c>
      <c r="F21" s="3">
        <v>16300000</v>
      </c>
      <c r="G21" s="16">
        <v>15985828</v>
      </c>
      <c r="H21" s="3">
        <f t="shared" si="0"/>
        <v>314172</v>
      </c>
      <c r="I21" s="3">
        <f t="shared" si="1"/>
        <v>98.072564417177915</v>
      </c>
    </row>
    <row r="22" spans="1:9" ht="20.25" customHeight="1">
      <c r="A22" s="2" t="s">
        <v>4</v>
      </c>
      <c r="B22" s="2" t="s">
        <v>49</v>
      </c>
      <c r="C22" s="20" t="s">
        <v>34</v>
      </c>
      <c r="D22" s="2" t="s">
        <v>50</v>
      </c>
      <c r="E22" s="1" t="s">
        <v>35</v>
      </c>
      <c r="F22" s="3">
        <v>25700000</v>
      </c>
      <c r="G22" s="16">
        <v>23296650</v>
      </c>
      <c r="H22" s="3">
        <f t="shared" si="0"/>
        <v>2403350</v>
      </c>
      <c r="I22" s="3">
        <f t="shared" si="1"/>
        <v>90.648443579766536</v>
      </c>
    </row>
    <row r="23" spans="1:9" ht="18" customHeight="1">
      <c r="A23" s="2" t="s">
        <v>4</v>
      </c>
      <c r="B23" s="2" t="s">
        <v>36</v>
      </c>
      <c r="C23" s="20" t="s">
        <v>37</v>
      </c>
      <c r="D23" s="2" t="s">
        <v>16</v>
      </c>
      <c r="E23" s="1" t="s">
        <v>17</v>
      </c>
      <c r="F23" s="3">
        <v>300000</v>
      </c>
      <c r="G23" s="16">
        <v>2596</v>
      </c>
      <c r="H23" s="3">
        <f t="shared" si="0"/>
        <v>297404</v>
      </c>
      <c r="I23" s="3">
        <f t="shared" si="1"/>
        <v>0.8653333333333334</v>
      </c>
    </row>
    <row r="24" spans="1:9">
      <c r="A24" s="2" t="s">
        <v>4</v>
      </c>
      <c r="B24" s="2" t="s">
        <v>36</v>
      </c>
      <c r="C24" s="20" t="s">
        <v>37</v>
      </c>
      <c r="D24" s="2" t="s">
        <v>18</v>
      </c>
      <c r="E24" s="1" t="s">
        <v>19</v>
      </c>
      <c r="F24" s="3">
        <v>1500000</v>
      </c>
      <c r="G24" s="16">
        <v>1109790</v>
      </c>
      <c r="H24" s="3">
        <f t="shared" si="0"/>
        <v>390210</v>
      </c>
      <c r="I24" s="3">
        <f t="shared" si="1"/>
        <v>73.98599999999999</v>
      </c>
    </row>
    <row r="25" spans="1:9" ht="18.75" customHeight="1">
      <c r="A25" s="2" t="s">
        <v>4</v>
      </c>
      <c r="B25" s="2" t="s">
        <v>36</v>
      </c>
      <c r="C25" s="20" t="s">
        <v>37</v>
      </c>
      <c r="D25" s="2">
        <v>425</v>
      </c>
      <c r="E25" s="1" t="s">
        <v>21</v>
      </c>
      <c r="F25" s="3">
        <v>1400000</v>
      </c>
      <c r="G25" s="16">
        <v>119475</v>
      </c>
      <c r="H25" s="3">
        <f t="shared" si="0"/>
        <v>1280525</v>
      </c>
      <c r="I25" s="3">
        <f t="shared" si="1"/>
        <v>8.5339285714285715</v>
      </c>
    </row>
    <row r="26" spans="1:9" ht="17.25" customHeight="1">
      <c r="A26" s="2">
        <v>630</v>
      </c>
      <c r="B26" s="2">
        <v>23</v>
      </c>
      <c r="C26" s="20" t="s">
        <v>37</v>
      </c>
      <c r="D26" s="2">
        <v>426</v>
      </c>
      <c r="E26" s="1" t="s">
        <v>23</v>
      </c>
      <c r="F26" s="3">
        <v>400000</v>
      </c>
      <c r="G26" s="16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 ht="19.5" customHeight="1">
      <c r="A27" s="2">
        <v>630</v>
      </c>
      <c r="B27" s="2">
        <v>23</v>
      </c>
      <c r="C27" s="20" t="s">
        <v>37</v>
      </c>
      <c r="D27" s="2">
        <v>480</v>
      </c>
      <c r="E27" s="1" t="s">
        <v>28</v>
      </c>
      <c r="F27" s="3">
        <v>4600000</v>
      </c>
      <c r="G27" s="16">
        <v>1358888</v>
      </c>
      <c r="H27" s="3">
        <f>F27-G27</f>
        <v>3241112</v>
      </c>
      <c r="I27" s="3">
        <f>G27/F27*100</f>
        <v>29.541043478260871</v>
      </c>
    </row>
    <row r="28" spans="1:9" ht="18.75" customHeight="1">
      <c r="A28" s="2">
        <v>630</v>
      </c>
      <c r="B28" s="2">
        <v>23</v>
      </c>
      <c r="C28" s="20" t="s">
        <v>37</v>
      </c>
      <c r="D28" s="2">
        <v>483</v>
      </c>
      <c r="E28" s="1" t="s">
        <v>29</v>
      </c>
      <c r="F28" s="3">
        <v>300000</v>
      </c>
      <c r="G28" s="16">
        <v>0</v>
      </c>
      <c r="H28" s="3">
        <f>F28-G28</f>
        <v>300000</v>
      </c>
      <c r="I28" s="3">
        <f>G28/F28*100</f>
        <v>0</v>
      </c>
    </row>
    <row r="29" spans="1:9" ht="17.25" customHeight="1">
      <c r="A29" s="2">
        <v>25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26">
        <v>881117</v>
      </c>
      <c r="H29" s="3">
        <f t="shared" si="0"/>
        <v>1118883</v>
      </c>
      <c r="I29" s="3">
        <f t="shared" si="1"/>
        <v>44.05585</v>
      </c>
    </row>
    <row r="30" spans="1:9" ht="18.75" customHeight="1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26">
        <v>795025</v>
      </c>
      <c r="H30" s="3">
        <f t="shared" si="0"/>
        <v>704975</v>
      </c>
      <c r="I30" s="3">
        <f t="shared" si="1"/>
        <v>53.001666666666672</v>
      </c>
    </row>
    <row r="31" spans="1:9" ht="17.25" customHeight="1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26">
        <v>776753</v>
      </c>
      <c r="H31" s="3">
        <f t="shared" si="0"/>
        <v>1223247</v>
      </c>
      <c r="I31" s="3">
        <f t="shared" si="1"/>
        <v>38.837650000000004</v>
      </c>
    </row>
    <row r="32" spans="1:9" ht="19.5" customHeight="1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26">
        <v>558624</v>
      </c>
      <c r="H32" s="3">
        <f t="shared" si="0"/>
        <v>441376</v>
      </c>
      <c r="I32" s="3">
        <f t="shared" si="1"/>
        <v>55.862400000000001</v>
      </c>
    </row>
    <row r="33" spans="1:9" ht="22.5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26">
        <v>1959375</v>
      </c>
      <c r="H33" s="3">
        <f t="shared" si="0"/>
        <v>4040625</v>
      </c>
      <c r="I33" s="3">
        <f t="shared" si="1"/>
        <v>32.65625</v>
      </c>
    </row>
    <row r="34" spans="1:9" ht="18.75" customHeight="1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16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 ht="18.75" customHeight="1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16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 ht="19.5" customHeight="1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16">
        <v>0</v>
      </c>
      <c r="H36" s="3">
        <f>F36-G36</f>
        <v>2000000</v>
      </c>
      <c r="I36" s="3">
        <f>G36/F36*100</f>
        <v>0</v>
      </c>
    </row>
    <row r="37" spans="1:9" ht="22.5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980202</v>
      </c>
      <c r="H37" s="3">
        <f>F37-G37</f>
        <v>119798</v>
      </c>
      <c r="I37" s="3">
        <f>G37/F37*100</f>
        <v>89.109272727272725</v>
      </c>
    </row>
    <row r="38" spans="1:9" ht="22.5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83332</v>
      </c>
      <c r="H38" s="3">
        <f t="shared" ref="H38:H41" si="2">F38-G38</f>
        <v>166668</v>
      </c>
      <c r="I38" s="3">
        <f t="shared" ref="I38:I43" si="3">G38/F38*100</f>
        <v>33.332799999999999</v>
      </c>
    </row>
    <row r="39" spans="1:9" ht="22.5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26">
        <v>7723</v>
      </c>
      <c r="H39" s="3">
        <f>F39-G39</f>
        <v>72277</v>
      </c>
      <c r="I39" s="3">
        <f>G39/F39*100</f>
        <v>9.6537500000000005</v>
      </c>
    </row>
    <row r="40" spans="1:9" ht="22.5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26">
        <v>42945</v>
      </c>
      <c r="H40" s="3">
        <f t="shared" si="2"/>
        <v>57055</v>
      </c>
      <c r="I40" s="3">
        <f t="shared" si="3"/>
        <v>42.945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4880000</v>
      </c>
      <c r="G41" s="26">
        <v>4078512</v>
      </c>
      <c r="H41" s="3">
        <f t="shared" si="2"/>
        <v>801488</v>
      </c>
      <c r="I41" s="3">
        <f t="shared" si="3"/>
        <v>83.576065573770492</v>
      </c>
    </row>
    <row r="42" spans="1:9" ht="22.5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1268600</v>
      </c>
      <c r="H42" s="3">
        <f>F42-G42</f>
        <v>1301400</v>
      </c>
      <c r="I42" s="3">
        <f>G42/F42*100</f>
        <v>49.361867704280158</v>
      </c>
    </row>
    <row r="43" spans="1:9" ht="22.5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4780000</v>
      </c>
      <c r="G43" s="11">
        <v>0</v>
      </c>
      <c r="H43" s="3">
        <f>F43-G43</f>
        <v>4780000</v>
      </c>
      <c r="I43" s="3">
        <f t="shared" si="3"/>
        <v>0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919260000</v>
      </c>
      <c r="G44" s="17">
        <f>SUM(G3:G43)</f>
        <v>685719919</v>
      </c>
      <c r="H44" s="4">
        <f>SUM(F44-G44)</f>
        <v>233540081</v>
      </c>
      <c r="I44" s="4">
        <f>G44/F44*100</f>
        <v>74.594773948610836</v>
      </c>
    </row>
    <row r="46" spans="1:9">
      <c r="C46" t="s">
        <v>53</v>
      </c>
    </row>
    <row r="47" spans="1:9">
      <c r="C47" t="s">
        <v>54</v>
      </c>
    </row>
    <row r="48" spans="1:9">
      <c r="C48" t="s">
        <v>55</v>
      </c>
    </row>
  </sheetData>
  <protectedRanges>
    <protectedRange sqref="A1" name="Range1_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30" workbookViewId="0">
      <selection activeCell="C46" sqref="C46"/>
    </sheetView>
  </sheetViews>
  <sheetFormatPr defaultRowHeight="15"/>
  <cols>
    <col min="1" max="1" width="6.7109375" customWidth="1"/>
    <col min="2" max="2" width="7.140625" customWidth="1"/>
    <col min="3" max="3" width="32.7109375" customWidth="1"/>
    <col min="4" max="4" width="9" customWidth="1"/>
    <col min="5" max="5" width="26.140625" customWidth="1"/>
    <col min="6" max="6" width="11.85546875" customWidth="1"/>
    <col min="7" max="7" width="12.140625" customWidth="1"/>
    <col min="8" max="8" width="14.7109375" customWidth="1"/>
    <col min="9" max="9" width="8.42578125" customWidth="1"/>
  </cols>
  <sheetData>
    <row r="1" spans="1:9">
      <c r="A1" s="32" t="s">
        <v>66</v>
      </c>
      <c r="B1" s="32"/>
      <c r="C1" s="32"/>
      <c r="D1" s="32"/>
      <c r="E1" s="32"/>
      <c r="F1" s="32"/>
      <c r="G1" s="32"/>
      <c r="H1" s="32"/>
      <c r="I1" s="32"/>
    </row>
    <row r="2" spans="1:9">
      <c r="A2" s="30" t="s">
        <v>0</v>
      </c>
      <c r="B2" s="33" t="s">
        <v>1</v>
      </c>
      <c r="C2" s="34"/>
      <c r="D2" s="33" t="s">
        <v>2</v>
      </c>
      <c r="E2" s="34"/>
      <c r="F2" s="30" t="s">
        <v>3</v>
      </c>
      <c r="G2" s="30" t="s">
        <v>46</v>
      </c>
      <c r="H2" s="30" t="s">
        <v>47</v>
      </c>
      <c r="I2" s="30" t="s">
        <v>48</v>
      </c>
    </row>
    <row r="3" spans="1:9" ht="22.5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381700000</v>
      </c>
      <c r="G3" s="22">
        <v>381382707</v>
      </c>
      <c r="H3" s="3">
        <f>F3:F44-G3:G44</f>
        <v>317293</v>
      </c>
      <c r="I3" s="3">
        <f>G3/F3*100</f>
        <v>99.916873722818963</v>
      </c>
    </row>
    <row r="4" spans="1:9" ht="22.5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148600000</v>
      </c>
      <c r="G4" s="22">
        <v>148168288</v>
      </c>
      <c r="H4" s="3">
        <f t="shared" ref="H4:H35" si="0">F4-G4</f>
        <v>431712</v>
      </c>
      <c r="I4" s="3">
        <f>G4/F4*100</f>
        <v>99.709480484522203</v>
      </c>
    </row>
    <row r="5" spans="1:9" ht="22.5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22">
        <v>3417225</v>
      </c>
      <c r="H5" s="3">
        <f t="shared" si="0"/>
        <v>1082775</v>
      </c>
      <c r="I5" s="3">
        <f>G5/F5*100</f>
        <v>75.938333333333333</v>
      </c>
    </row>
    <row r="6" spans="1:9" ht="22.5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42000000</v>
      </c>
      <c r="G6" s="22">
        <v>39169165</v>
      </c>
      <c r="H6" s="3">
        <f t="shared" si="0"/>
        <v>2830835</v>
      </c>
      <c r="I6" s="3">
        <f t="shared" ref="I6:I35" si="1">G6/F6*100</f>
        <v>93.259916666666669</v>
      </c>
    </row>
    <row r="7" spans="1:9" ht="22.5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44000000</v>
      </c>
      <c r="G7" s="22">
        <v>42714471</v>
      </c>
      <c r="H7" s="3">
        <f t="shared" si="0"/>
        <v>1285529</v>
      </c>
      <c r="I7" s="3">
        <f t="shared" si="1"/>
        <v>97.078343181818184</v>
      </c>
    </row>
    <row r="8" spans="1:9" ht="22.5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22">
        <v>8743427</v>
      </c>
      <c r="H8" s="3">
        <f t="shared" si="0"/>
        <v>1256573</v>
      </c>
      <c r="I8" s="3">
        <f t="shared" si="1"/>
        <v>87.434269999999998</v>
      </c>
    </row>
    <row r="9" spans="1:9" ht="22.5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20000000</v>
      </c>
      <c r="G9" s="22">
        <v>19115652</v>
      </c>
      <c r="H9" s="3">
        <f t="shared" si="0"/>
        <v>884348</v>
      </c>
      <c r="I9" s="3">
        <f t="shared" si="1"/>
        <v>95.57826</v>
      </c>
    </row>
    <row r="10" spans="1:9" ht="22.5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22">
        <v>9614868</v>
      </c>
      <c r="H10" s="3">
        <f t="shared" si="0"/>
        <v>2385132</v>
      </c>
      <c r="I10" s="3">
        <f t="shared" si="1"/>
        <v>80.123900000000006</v>
      </c>
    </row>
    <row r="11" spans="1:9" ht="22.5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22">
        <v>18203749</v>
      </c>
      <c r="H11" s="3">
        <f t="shared" si="0"/>
        <v>1796251</v>
      </c>
      <c r="I11" s="3">
        <f t="shared" si="1"/>
        <v>91.018744999999996</v>
      </c>
    </row>
    <row r="12" spans="1:9" ht="22.5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24500000</v>
      </c>
      <c r="G12" s="22">
        <v>23805723</v>
      </c>
      <c r="H12" s="3">
        <f t="shared" si="0"/>
        <v>694277</v>
      </c>
      <c r="I12" s="3">
        <f t="shared" si="1"/>
        <v>97.166216326530602</v>
      </c>
    </row>
    <row r="13" spans="1:9" ht="22.5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22">
        <v>1671607</v>
      </c>
      <c r="H13" s="3">
        <f t="shared" si="0"/>
        <v>328393</v>
      </c>
      <c r="I13" s="3">
        <f t="shared" si="1"/>
        <v>83.58035000000001</v>
      </c>
    </row>
    <row r="14" spans="1:9" ht="22.5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12000000</v>
      </c>
      <c r="G14" s="16">
        <v>10465222</v>
      </c>
      <c r="H14" s="3">
        <f t="shared" si="0"/>
        <v>1534778</v>
      </c>
      <c r="I14" s="3">
        <f t="shared" si="1"/>
        <v>87.210183333333333</v>
      </c>
    </row>
    <row r="15" spans="1:9" ht="22.5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16">
        <v>0</v>
      </c>
      <c r="H15" s="3">
        <f t="shared" si="0"/>
        <v>500000</v>
      </c>
      <c r="I15" s="3">
        <f t="shared" si="1"/>
        <v>0</v>
      </c>
    </row>
    <row r="16" spans="1:9" ht="22.5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300000</v>
      </c>
      <c r="G16" s="26">
        <v>149813</v>
      </c>
      <c r="H16" s="3">
        <f t="shared" si="0"/>
        <v>150187</v>
      </c>
      <c r="I16" s="3">
        <f t="shared" si="1"/>
        <v>49.937666666666672</v>
      </c>
    </row>
    <row r="17" spans="1:9" ht="18.75" customHeight="1">
      <c r="A17" s="2" t="s">
        <v>4</v>
      </c>
      <c r="B17" s="2" t="s">
        <v>32</v>
      </c>
      <c r="C17" s="20" t="s">
        <v>33</v>
      </c>
      <c r="D17" s="2" t="s">
        <v>20</v>
      </c>
      <c r="E17" s="1" t="s">
        <v>21</v>
      </c>
      <c r="F17" s="3">
        <v>4000000</v>
      </c>
      <c r="G17" s="26">
        <v>3649585</v>
      </c>
      <c r="H17" s="3">
        <f t="shared" si="0"/>
        <v>350415</v>
      </c>
      <c r="I17" s="3">
        <f t="shared" si="1"/>
        <v>91.239625000000004</v>
      </c>
    </row>
    <row r="18" spans="1:9" ht="19.5" customHeight="1">
      <c r="A18" s="2" t="s">
        <v>4</v>
      </c>
      <c r="B18" s="2" t="s">
        <v>32</v>
      </c>
      <c r="C18" s="20" t="s">
        <v>33</v>
      </c>
      <c r="D18" s="2" t="s">
        <v>22</v>
      </c>
      <c r="E18" s="1" t="s">
        <v>23</v>
      </c>
      <c r="F18" s="3">
        <v>400000</v>
      </c>
      <c r="G18" s="26">
        <v>245102</v>
      </c>
      <c r="H18" s="3">
        <f t="shared" si="0"/>
        <v>154898</v>
      </c>
      <c r="I18" s="3">
        <f t="shared" si="1"/>
        <v>61.275500000000008</v>
      </c>
    </row>
    <row r="19" spans="1:9" ht="18" customHeight="1">
      <c r="A19" s="2" t="s">
        <v>4</v>
      </c>
      <c r="B19" s="2" t="s">
        <v>49</v>
      </c>
      <c r="C19" s="20" t="s">
        <v>34</v>
      </c>
      <c r="D19" s="2" t="s">
        <v>18</v>
      </c>
      <c r="E19" s="1" t="s">
        <v>19</v>
      </c>
      <c r="F19" s="3">
        <v>1500000</v>
      </c>
      <c r="G19" s="26">
        <v>873329</v>
      </c>
      <c r="H19" s="3">
        <f t="shared" si="0"/>
        <v>626671</v>
      </c>
      <c r="I19" s="3">
        <f t="shared" si="1"/>
        <v>58.221933333333332</v>
      </c>
    </row>
    <row r="20" spans="1:9" ht="21" customHeight="1">
      <c r="A20" s="2">
        <v>630</v>
      </c>
      <c r="B20" s="2">
        <v>22</v>
      </c>
      <c r="C20" s="20" t="s">
        <v>34</v>
      </c>
      <c r="D20" s="2">
        <v>425</v>
      </c>
      <c r="E20" s="1" t="s">
        <v>21</v>
      </c>
      <c r="F20" s="3">
        <v>750000</v>
      </c>
      <c r="G20" s="16">
        <v>738511</v>
      </c>
      <c r="H20" s="3">
        <f>F20-G20</f>
        <v>11489</v>
      </c>
      <c r="I20" s="3">
        <f>G20/F20*100</f>
        <v>98.468133333333327</v>
      </c>
    </row>
    <row r="21" spans="1:9" ht="18.75" customHeight="1">
      <c r="A21" s="2" t="s">
        <v>4</v>
      </c>
      <c r="B21" s="2" t="s">
        <v>49</v>
      </c>
      <c r="C21" s="20" t="s">
        <v>34</v>
      </c>
      <c r="D21" s="2" t="s">
        <v>44</v>
      </c>
      <c r="E21" s="1" t="s">
        <v>28</v>
      </c>
      <c r="F21" s="3">
        <v>16000000</v>
      </c>
      <c r="G21" s="16">
        <v>15985828</v>
      </c>
      <c r="H21" s="3">
        <f t="shared" si="0"/>
        <v>14172</v>
      </c>
      <c r="I21" s="3">
        <f t="shared" si="1"/>
        <v>99.911424999999994</v>
      </c>
    </row>
    <row r="22" spans="1:9" ht="20.25" customHeight="1">
      <c r="A22" s="2" t="s">
        <v>4</v>
      </c>
      <c r="B22" s="2" t="s">
        <v>49</v>
      </c>
      <c r="C22" s="20" t="s">
        <v>34</v>
      </c>
      <c r="D22" s="2" t="s">
        <v>50</v>
      </c>
      <c r="E22" s="1" t="s">
        <v>35</v>
      </c>
      <c r="F22" s="3">
        <v>25700000</v>
      </c>
      <c r="G22" s="16">
        <v>23296650</v>
      </c>
      <c r="H22" s="3">
        <f t="shared" si="0"/>
        <v>2403350</v>
      </c>
      <c r="I22" s="3">
        <f t="shared" si="1"/>
        <v>90.648443579766536</v>
      </c>
    </row>
    <row r="23" spans="1:9" ht="18" customHeight="1">
      <c r="A23" s="2" t="s">
        <v>4</v>
      </c>
      <c r="B23" s="2" t="s">
        <v>36</v>
      </c>
      <c r="C23" s="20" t="s">
        <v>37</v>
      </c>
      <c r="D23" s="2" t="s">
        <v>16</v>
      </c>
      <c r="E23" s="1" t="s">
        <v>17</v>
      </c>
      <c r="F23" s="3">
        <v>300000</v>
      </c>
      <c r="G23" s="16">
        <v>2596</v>
      </c>
      <c r="H23" s="3">
        <f t="shared" si="0"/>
        <v>297404</v>
      </c>
      <c r="I23" s="3">
        <f t="shared" si="1"/>
        <v>0.8653333333333334</v>
      </c>
    </row>
    <row r="24" spans="1:9">
      <c r="A24" s="2" t="s">
        <v>4</v>
      </c>
      <c r="B24" s="2" t="s">
        <v>36</v>
      </c>
      <c r="C24" s="20" t="s">
        <v>37</v>
      </c>
      <c r="D24" s="2" t="s">
        <v>18</v>
      </c>
      <c r="E24" s="1" t="s">
        <v>19</v>
      </c>
      <c r="F24" s="3">
        <v>1200000</v>
      </c>
      <c r="G24" s="16">
        <v>1109790</v>
      </c>
      <c r="H24" s="3">
        <f t="shared" si="0"/>
        <v>90210</v>
      </c>
      <c r="I24" s="3">
        <f t="shared" si="1"/>
        <v>92.482500000000002</v>
      </c>
    </row>
    <row r="25" spans="1:9" ht="18.75" customHeight="1">
      <c r="A25" s="2" t="s">
        <v>4</v>
      </c>
      <c r="B25" s="2" t="s">
        <v>36</v>
      </c>
      <c r="C25" s="20" t="s">
        <v>37</v>
      </c>
      <c r="D25" s="2">
        <v>425</v>
      </c>
      <c r="E25" s="1" t="s">
        <v>21</v>
      </c>
      <c r="F25" s="3">
        <v>500000</v>
      </c>
      <c r="G25" s="16">
        <v>119475</v>
      </c>
      <c r="H25" s="3">
        <f t="shared" si="0"/>
        <v>380525</v>
      </c>
      <c r="I25" s="3">
        <f t="shared" si="1"/>
        <v>23.895</v>
      </c>
    </row>
    <row r="26" spans="1:9" ht="17.25" customHeight="1">
      <c r="A26" s="2">
        <v>630</v>
      </c>
      <c r="B26" s="2">
        <v>23</v>
      </c>
      <c r="C26" s="20" t="s">
        <v>37</v>
      </c>
      <c r="D26" s="2">
        <v>426</v>
      </c>
      <c r="E26" s="1" t="s">
        <v>23</v>
      </c>
      <c r="F26" s="3">
        <v>100000</v>
      </c>
      <c r="G26" s="16">
        <f>[1]ПОСТАВКА!G121</f>
        <v>0</v>
      </c>
      <c r="H26" s="3">
        <f t="shared" si="0"/>
        <v>100000</v>
      </c>
      <c r="I26" s="3">
        <f t="shared" si="1"/>
        <v>0</v>
      </c>
    </row>
    <row r="27" spans="1:9" ht="19.5" customHeight="1">
      <c r="A27" s="2">
        <v>630</v>
      </c>
      <c r="B27" s="2">
        <v>23</v>
      </c>
      <c r="C27" s="20" t="s">
        <v>37</v>
      </c>
      <c r="D27" s="2">
        <v>480</v>
      </c>
      <c r="E27" s="1" t="s">
        <v>28</v>
      </c>
      <c r="F27" s="3">
        <v>1750000</v>
      </c>
      <c r="G27" s="16">
        <v>1358888</v>
      </c>
      <c r="H27" s="3">
        <f>F27-G27</f>
        <v>391112</v>
      </c>
      <c r="I27" s="3">
        <f>G27/F27*100</f>
        <v>77.650742857142859</v>
      </c>
    </row>
    <row r="28" spans="1:9" ht="18.75" customHeight="1">
      <c r="A28" s="2">
        <v>630</v>
      </c>
      <c r="B28" s="2">
        <v>23</v>
      </c>
      <c r="C28" s="20" t="s">
        <v>37</v>
      </c>
      <c r="D28" s="2">
        <v>483</v>
      </c>
      <c r="E28" s="1" t="s">
        <v>29</v>
      </c>
      <c r="F28" s="3">
        <v>300000</v>
      </c>
      <c r="G28" s="16">
        <v>0</v>
      </c>
      <c r="H28" s="3">
        <f>F28-G28</f>
        <v>300000</v>
      </c>
      <c r="I28" s="3">
        <f>G28/F28*100</f>
        <v>0</v>
      </c>
    </row>
    <row r="29" spans="1:9" ht="17.25" customHeight="1">
      <c r="A29" s="2">
        <v>25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1500000</v>
      </c>
      <c r="G29" s="26">
        <v>1199525</v>
      </c>
      <c r="H29" s="3">
        <f t="shared" si="0"/>
        <v>300475</v>
      </c>
      <c r="I29" s="3">
        <f t="shared" si="1"/>
        <v>79.968333333333334</v>
      </c>
    </row>
    <row r="30" spans="1:9" ht="18.75" customHeight="1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1000000</v>
      </c>
      <c r="G30" s="26">
        <v>867300</v>
      </c>
      <c r="H30" s="3">
        <f t="shared" si="0"/>
        <v>132700</v>
      </c>
      <c r="I30" s="3">
        <f t="shared" si="1"/>
        <v>86.72999999999999</v>
      </c>
    </row>
    <row r="31" spans="1:9" ht="17.25" customHeight="1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1000000</v>
      </c>
      <c r="G31" s="26">
        <v>854016</v>
      </c>
      <c r="H31" s="3">
        <f t="shared" si="0"/>
        <v>145984</v>
      </c>
      <c r="I31" s="3">
        <f t="shared" si="1"/>
        <v>85.401600000000002</v>
      </c>
    </row>
    <row r="32" spans="1:9" ht="19.5" customHeight="1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v>800000</v>
      </c>
      <c r="G32" s="26">
        <v>752521</v>
      </c>
      <c r="H32" s="3">
        <f t="shared" si="0"/>
        <v>47479</v>
      </c>
      <c r="I32" s="3">
        <f t="shared" si="1"/>
        <v>94.065125000000009</v>
      </c>
    </row>
    <row r="33" spans="1:9" ht="22.5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4000000</v>
      </c>
      <c r="G33" s="26">
        <v>3315723</v>
      </c>
      <c r="H33" s="3">
        <f t="shared" si="0"/>
        <v>684277</v>
      </c>
      <c r="I33" s="3">
        <f t="shared" si="1"/>
        <v>82.89307500000001</v>
      </c>
    </row>
    <row r="34" spans="1:9" ht="18.75" customHeight="1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</v>
      </c>
      <c r="G34" s="16">
        <f>[1]ПОСТАВКА!G150</f>
        <v>0</v>
      </c>
      <c r="H34" s="3">
        <f t="shared" si="0"/>
        <v>100000</v>
      </c>
      <c r="I34" s="3">
        <f t="shared" si="1"/>
        <v>0</v>
      </c>
    </row>
    <row r="35" spans="1:9" ht="18.75" customHeight="1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500000</v>
      </c>
      <c r="G35" s="16">
        <f>[1]ПОСТАВКА!G152</f>
        <v>0</v>
      </c>
      <c r="H35" s="3">
        <f t="shared" si="0"/>
        <v>500000</v>
      </c>
      <c r="I35" s="3">
        <f t="shared" si="1"/>
        <v>0</v>
      </c>
    </row>
    <row r="36" spans="1:9" ht="19.5" customHeight="1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100000</v>
      </c>
      <c r="G36" s="16">
        <v>0</v>
      </c>
      <c r="H36" s="3">
        <f>F36-G36</f>
        <v>100000</v>
      </c>
      <c r="I36" s="3">
        <f>G36/F36*100</f>
        <v>0</v>
      </c>
    </row>
    <row r="37" spans="1:9" ht="22.5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980202</v>
      </c>
      <c r="H37" s="3">
        <f>F37-G37</f>
        <v>119798</v>
      </c>
      <c r="I37" s="3">
        <f>G37/F37*100</f>
        <v>89.109272727272725</v>
      </c>
    </row>
    <row r="38" spans="1:9" ht="22.5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104165</v>
      </c>
      <c r="H38" s="3">
        <f t="shared" ref="H38:H41" si="2">F38-G38</f>
        <v>145835</v>
      </c>
      <c r="I38" s="3">
        <f t="shared" ref="I38:I43" si="3">G38/F38*100</f>
        <v>41.665999999999997</v>
      </c>
    </row>
    <row r="39" spans="1:9" ht="22.5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26">
        <v>7723</v>
      </c>
      <c r="H39" s="3">
        <f>F39-G39</f>
        <v>72277</v>
      </c>
      <c r="I39" s="3">
        <f>G39/F39*100</f>
        <v>9.6537500000000005</v>
      </c>
    </row>
    <row r="40" spans="1:9" ht="22.5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26">
        <v>42945</v>
      </c>
      <c r="H40" s="3">
        <f t="shared" si="2"/>
        <v>57055</v>
      </c>
      <c r="I40" s="3">
        <f t="shared" si="3"/>
        <v>42.945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4880000</v>
      </c>
      <c r="G41" s="26">
        <v>4634681</v>
      </c>
      <c r="H41" s="3">
        <f t="shared" si="2"/>
        <v>245319</v>
      </c>
      <c r="I41" s="3">
        <f t="shared" si="3"/>
        <v>94.972971311475405</v>
      </c>
    </row>
    <row r="42" spans="1:9" ht="22.5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1563254</v>
      </c>
      <c r="H42" s="3">
        <f>F42-G42</f>
        <v>1006746</v>
      </c>
      <c r="I42" s="3">
        <f>G42/F42*100</f>
        <v>60.82700389105058</v>
      </c>
    </row>
    <row r="43" spans="1:9" ht="22.5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4780000</v>
      </c>
      <c r="G43" s="11">
        <v>319176</v>
      </c>
      <c r="H43" s="3">
        <f>F43-G43</f>
        <v>4460824</v>
      </c>
      <c r="I43" s="3">
        <f t="shared" si="3"/>
        <v>6.6773221757322174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797360000</v>
      </c>
      <c r="G44" s="17">
        <f>SUM(G3:G43)</f>
        <v>768642902</v>
      </c>
      <c r="H44" s="4">
        <f>SUM(F44-G44)</f>
        <v>28717098</v>
      </c>
      <c r="I44" s="4">
        <f>G44/F44*100</f>
        <v>96.398477726497447</v>
      </c>
    </row>
    <row r="46" spans="1:9">
      <c r="C46" t="s">
        <v>53</v>
      </c>
    </row>
    <row r="47" spans="1:9">
      <c r="C47" t="s">
        <v>54</v>
      </c>
    </row>
    <row r="48" spans="1:9">
      <c r="C48" t="s">
        <v>55</v>
      </c>
    </row>
  </sheetData>
  <protectedRanges>
    <protectedRange sqref="A1" name="Range1_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C46" sqref="C46:C48"/>
    </sheetView>
  </sheetViews>
  <sheetFormatPr defaultRowHeight="15"/>
  <cols>
    <col min="1" max="1" width="7.140625" customWidth="1"/>
    <col min="2" max="2" width="7.42578125" customWidth="1"/>
    <col min="3" max="3" width="31.140625" customWidth="1"/>
    <col min="4" max="4" width="9.140625" customWidth="1"/>
    <col min="5" max="5" width="25" customWidth="1"/>
    <col min="6" max="6" width="13.5703125" customWidth="1"/>
    <col min="7" max="7" width="12.28515625" customWidth="1"/>
    <col min="8" max="8" width="14.140625" customWidth="1"/>
    <col min="9" max="9" width="9" customWidth="1"/>
  </cols>
  <sheetData>
    <row r="1" spans="1:9">
      <c r="A1" s="32" t="s">
        <v>57</v>
      </c>
      <c r="B1" s="32"/>
      <c r="C1" s="32"/>
      <c r="D1" s="32"/>
      <c r="E1" s="32"/>
      <c r="F1" s="32"/>
      <c r="G1" s="32"/>
      <c r="H1" s="32"/>
      <c r="I1" s="32"/>
    </row>
    <row r="2" spans="1:9">
      <c r="A2" s="8" t="s">
        <v>0</v>
      </c>
      <c r="B2" s="33" t="s">
        <v>1</v>
      </c>
      <c r="C2" s="34"/>
      <c r="D2" s="33" t="s">
        <v>2</v>
      </c>
      <c r="E2" s="34"/>
      <c r="F2" s="8" t="s">
        <v>3</v>
      </c>
      <c r="G2" s="8" t="s">
        <v>46</v>
      </c>
      <c r="H2" s="8" t="s">
        <v>47</v>
      </c>
      <c r="I2" s="8" t="s">
        <v>48</v>
      </c>
    </row>
    <row r="3" spans="1:9" ht="25.5" customHeight="1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448200000</v>
      </c>
      <c r="G3" s="9">
        <v>56148981</v>
      </c>
      <c r="H3" s="3">
        <f>F3:F44-G3:G44</f>
        <v>392051019</v>
      </c>
      <c r="I3" s="3">
        <f>G3/F3*100</f>
        <v>12.527661981258367</v>
      </c>
    </row>
    <row r="4" spans="1:9" ht="24" customHeight="1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9">
        <v>21815479</v>
      </c>
      <c r="H4" s="3">
        <f t="shared" ref="H4:H35" si="0">F4-G4</f>
        <v>152284521</v>
      </c>
      <c r="I4" s="3">
        <f>G4/F4*100</f>
        <v>12.530430212521541</v>
      </c>
    </row>
    <row r="5" spans="1:9" ht="24" customHeight="1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9">
        <v>473513</v>
      </c>
      <c r="H5" s="3">
        <f t="shared" si="0"/>
        <v>4026487</v>
      </c>
      <c r="I5" s="3">
        <f>G5/F5*100</f>
        <v>10.522511111111111</v>
      </c>
    </row>
    <row r="6" spans="1:9" ht="22.5" customHeight="1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9">
        <v>5454178</v>
      </c>
      <c r="H6" s="3">
        <f t="shared" si="0"/>
        <v>32545822</v>
      </c>
      <c r="I6" s="3">
        <f t="shared" ref="I6:I35" si="1">G6/F6*100</f>
        <v>14.3531</v>
      </c>
    </row>
    <row r="7" spans="1:9" ht="20.25" customHeight="1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9">
        <v>10651033</v>
      </c>
      <c r="H7" s="3">
        <f t="shared" si="0"/>
        <v>29348967</v>
      </c>
      <c r="I7" s="3">
        <f t="shared" si="1"/>
        <v>26.627582500000003</v>
      </c>
    </row>
    <row r="8" spans="1:9" ht="21.75" customHeight="1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9">
        <v>1283755</v>
      </c>
      <c r="H8" s="3">
        <f t="shared" si="0"/>
        <v>8716245</v>
      </c>
      <c r="I8" s="3">
        <f t="shared" si="1"/>
        <v>12.83755</v>
      </c>
    </row>
    <row r="9" spans="1:9" ht="26.25" customHeight="1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16000000</v>
      </c>
      <c r="G9" s="9">
        <v>2752519</v>
      </c>
      <c r="H9" s="3">
        <f t="shared" si="0"/>
        <v>13247481</v>
      </c>
      <c r="I9" s="3">
        <f t="shared" si="1"/>
        <v>17.203243749999999</v>
      </c>
    </row>
    <row r="10" spans="1:9" ht="20.25" customHeight="1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9">
        <v>1129829</v>
      </c>
      <c r="H10" s="3">
        <f t="shared" si="0"/>
        <v>10870171</v>
      </c>
      <c r="I10" s="3">
        <f t="shared" si="1"/>
        <v>9.4152416666666667</v>
      </c>
    </row>
    <row r="11" spans="1:9" ht="24.75" customHeight="1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9">
        <v>2129883</v>
      </c>
      <c r="H11" s="3">
        <f t="shared" si="0"/>
        <v>17870117</v>
      </c>
      <c r="I11" s="3">
        <f t="shared" si="1"/>
        <v>10.649414999999999</v>
      </c>
    </row>
    <row r="12" spans="1:9" ht="21.75" customHeight="1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24000000</v>
      </c>
      <c r="G12" s="9">
        <v>4125909</v>
      </c>
      <c r="H12" s="3">
        <f t="shared" si="0"/>
        <v>19874091</v>
      </c>
      <c r="I12" s="3">
        <f t="shared" si="1"/>
        <v>17.191287499999998</v>
      </c>
    </row>
    <row r="13" spans="1:9" ht="23.25" customHeight="1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9">
        <v>154404</v>
      </c>
      <c r="H13" s="3">
        <f t="shared" si="0"/>
        <v>1845596</v>
      </c>
      <c r="I13" s="3">
        <f t="shared" si="1"/>
        <v>7.7202000000000011</v>
      </c>
    </row>
    <row r="14" spans="1:9" ht="22.5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3">
        <v>0</v>
      </c>
      <c r="H14" s="3">
        <f t="shared" si="0"/>
        <v>22000000</v>
      </c>
      <c r="I14" s="3">
        <f t="shared" si="1"/>
        <v>0</v>
      </c>
    </row>
    <row r="15" spans="1:9" ht="22.5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3">
        <v>0</v>
      </c>
      <c r="H15" s="3">
        <f t="shared" si="0"/>
        <v>500000</v>
      </c>
      <c r="I15" s="3">
        <f t="shared" si="1"/>
        <v>0</v>
      </c>
    </row>
    <row r="16" spans="1:9" ht="22.5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9">
        <v>55000</v>
      </c>
      <c r="H16" s="3">
        <f t="shared" si="0"/>
        <v>4245000</v>
      </c>
      <c r="I16" s="3">
        <f t="shared" si="1"/>
        <v>1.2790697674418605</v>
      </c>
    </row>
    <row r="17" spans="1:9" ht="22.5">
      <c r="A17" s="2" t="s">
        <v>4</v>
      </c>
      <c r="B17" s="2" t="s">
        <v>32</v>
      </c>
      <c r="C17" s="1" t="s">
        <v>6</v>
      </c>
      <c r="D17" s="2" t="s">
        <v>20</v>
      </c>
      <c r="E17" s="1" t="s">
        <v>21</v>
      </c>
      <c r="F17" s="3">
        <v>9000000</v>
      </c>
      <c r="G17" s="9">
        <v>1015652</v>
      </c>
      <c r="H17" s="3">
        <f t="shared" si="0"/>
        <v>7984348</v>
      </c>
      <c r="I17" s="3">
        <f t="shared" si="1"/>
        <v>11.285022222222223</v>
      </c>
    </row>
    <row r="18" spans="1:9" ht="22.5">
      <c r="A18" s="2" t="s">
        <v>4</v>
      </c>
      <c r="B18" s="2" t="s">
        <v>32</v>
      </c>
      <c r="C18" s="1" t="s">
        <v>6</v>
      </c>
      <c r="D18" s="2" t="s">
        <v>22</v>
      </c>
      <c r="E18" s="1" t="s">
        <v>23</v>
      </c>
      <c r="F18" s="3">
        <v>5400000</v>
      </c>
      <c r="G18" s="9">
        <v>78209</v>
      </c>
      <c r="H18" s="3">
        <f t="shared" si="0"/>
        <v>5321791</v>
      </c>
      <c r="I18" s="3">
        <f t="shared" si="1"/>
        <v>1.4483148148148148</v>
      </c>
    </row>
    <row r="19" spans="1:9" ht="22.5">
      <c r="A19" s="2" t="s">
        <v>4</v>
      </c>
      <c r="B19" s="2" t="s">
        <v>49</v>
      </c>
      <c r="C19" s="1" t="s">
        <v>6</v>
      </c>
      <c r="D19" s="2" t="s">
        <v>18</v>
      </c>
      <c r="E19" s="1" t="s">
        <v>19</v>
      </c>
      <c r="F19" s="3">
        <v>1500000</v>
      </c>
      <c r="G19" s="3">
        <f>[1]ПОСТАВКА!G105</f>
        <v>0</v>
      </c>
      <c r="H19" s="3">
        <f t="shared" si="0"/>
        <v>1500000</v>
      </c>
      <c r="I19" s="3">
        <f t="shared" si="1"/>
        <v>0</v>
      </c>
    </row>
    <row r="20" spans="1:9" ht="22.5">
      <c r="A20" s="2">
        <v>630</v>
      </c>
      <c r="B20" s="2">
        <v>22</v>
      </c>
      <c r="C20" s="1" t="s">
        <v>6</v>
      </c>
      <c r="D20" s="2">
        <v>425</v>
      </c>
      <c r="E20" s="1" t="s">
        <v>21</v>
      </c>
      <c r="F20" s="3">
        <v>1000000</v>
      </c>
      <c r="G20" s="3">
        <v>0</v>
      </c>
      <c r="H20" s="3">
        <f>F20-G20</f>
        <v>1000000</v>
      </c>
      <c r="I20" s="3">
        <f>G20/F20*100</f>
        <v>0</v>
      </c>
    </row>
    <row r="21" spans="1:9" ht="22.5">
      <c r="A21" s="2" t="s">
        <v>4</v>
      </c>
      <c r="B21" s="2" t="s">
        <v>49</v>
      </c>
      <c r="C21" s="1" t="s">
        <v>6</v>
      </c>
      <c r="D21" s="2" t="s">
        <v>44</v>
      </c>
      <c r="E21" s="1" t="s">
        <v>28</v>
      </c>
      <c r="F21" s="3">
        <v>16300000</v>
      </c>
      <c r="G21" s="3">
        <f>[1]ПОСТАВКА!G110</f>
        <v>0</v>
      </c>
      <c r="H21" s="3">
        <f t="shared" si="0"/>
        <v>16300000</v>
      </c>
      <c r="I21" s="3">
        <f t="shared" si="1"/>
        <v>0</v>
      </c>
    </row>
    <row r="22" spans="1:9" ht="22.5">
      <c r="A22" s="2" t="s">
        <v>4</v>
      </c>
      <c r="B22" s="2" t="s">
        <v>49</v>
      </c>
      <c r="C22" s="1" t="s">
        <v>6</v>
      </c>
      <c r="D22" s="2" t="s">
        <v>50</v>
      </c>
      <c r="E22" s="1" t="s">
        <v>35</v>
      </c>
      <c r="F22" s="3">
        <v>25700000</v>
      </c>
      <c r="G22" s="3">
        <f>[1]ПОСТАВКА!G113</f>
        <v>0</v>
      </c>
      <c r="H22" s="3">
        <f t="shared" si="0"/>
        <v>25700000</v>
      </c>
      <c r="I22" s="3">
        <f t="shared" si="1"/>
        <v>0</v>
      </c>
    </row>
    <row r="23" spans="1:9" ht="22.5">
      <c r="A23" s="2" t="s">
        <v>4</v>
      </c>
      <c r="B23" s="2" t="s">
        <v>36</v>
      </c>
      <c r="C23" s="1" t="s">
        <v>6</v>
      </c>
      <c r="D23" s="2" t="s">
        <v>16</v>
      </c>
      <c r="E23" s="1" t="s">
        <v>17</v>
      </c>
      <c r="F23" s="3">
        <v>300000</v>
      </c>
      <c r="G23" s="3">
        <v>0</v>
      </c>
      <c r="H23" s="3">
        <f t="shared" si="0"/>
        <v>300000</v>
      </c>
      <c r="I23" s="3">
        <f t="shared" si="1"/>
        <v>0</v>
      </c>
    </row>
    <row r="24" spans="1:9" ht="22.5">
      <c r="A24" s="2" t="s">
        <v>4</v>
      </c>
      <c r="B24" s="2" t="s">
        <v>36</v>
      </c>
      <c r="C24" s="1" t="s">
        <v>6</v>
      </c>
      <c r="D24" s="2" t="s">
        <v>18</v>
      </c>
      <c r="E24" s="1" t="s">
        <v>19</v>
      </c>
      <c r="F24" s="3">
        <v>1500000</v>
      </c>
      <c r="G24" s="3">
        <v>341964</v>
      </c>
      <c r="H24" s="3">
        <f t="shared" si="0"/>
        <v>1158036</v>
      </c>
      <c r="I24" s="3">
        <f t="shared" si="1"/>
        <v>22.797600000000003</v>
      </c>
    </row>
    <row r="25" spans="1:9" ht="22.5">
      <c r="A25" s="2" t="s">
        <v>4</v>
      </c>
      <c r="B25" s="2" t="s">
        <v>36</v>
      </c>
      <c r="C25" s="1" t="s">
        <v>6</v>
      </c>
      <c r="D25" s="2">
        <v>425</v>
      </c>
      <c r="E25" s="1" t="s">
        <v>21</v>
      </c>
      <c r="F25" s="3">
        <v>1400000</v>
      </c>
      <c r="G25" s="3">
        <f>[1]ПОСТАВКА!G119</f>
        <v>0</v>
      </c>
      <c r="H25" s="3">
        <f t="shared" si="0"/>
        <v>1400000</v>
      </c>
      <c r="I25" s="3">
        <f t="shared" si="1"/>
        <v>0</v>
      </c>
    </row>
    <row r="26" spans="1:9" ht="22.5">
      <c r="A26" s="2">
        <v>630</v>
      </c>
      <c r="B26" s="2">
        <v>23</v>
      </c>
      <c r="C26" s="1" t="s">
        <v>6</v>
      </c>
      <c r="D26" s="2">
        <v>426</v>
      </c>
      <c r="E26" s="1" t="s">
        <v>23</v>
      </c>
      <c r="F26" s="3">
        <v>400000</v>
      </c>
      <c r="G26" s="3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 ht="22.5">
      <c r="A27" s="2">
        <v>630</v>
      </c>
      <c r="B27" s="2">
        <v>23</v>
      </c>
      <c r="C27" s="1" t="s">
        <v>6</v>
      </c>
      <c r="D27" s="2">
        <v>480</v>
      </c>
      <c r="E27" s="1" t="s">
        <v>28</v>
      </c>
      <c r="F27" s="3">
        <v>4600000</v>
      </c>
      <c r="G27" s="3">
        <v>0</v>
      </c>
      <c r="H27" s="3">
        <f>F27-G27</f>
        <v>4600000</v>
      </c>
      <c r="I27" s="3">
        <f>G27/F27*100</f>
        <v>0</v>
      </c>
    </row>
    <row r="28" spans="1:9" ht="22.5">
      <c r="A28" s="2">
        <v>630</v>
      </c>
      <c r="B28" s="2">
        <v>23</v>
      </c>
      <c r="C28" s="1" t="s">
        <v>6</v>
      </c>
      <c r="D28" s="2">
        <v>483</v>
      </c>
      <c r="E28" s="1" t="s">
        <v>29</v>
      </c>
      <c r="F28" s="3">
        <v>300000</v>
      </c>
      <c r="G28" s="3">
        <v>0</v>
      </c>
      <c r="H28" s="3">
        <f>F28-G28</f>
        <v>300000</v>
      </c>
      <c r="I28" s="3">
        <f>G28/F28*100</f>
        <v>0</v>
      </c>
    </row>
    <row r="29" spans="1:9" ht="20.25" customHeight="1">
      <c r="A29" s="2" t="s">
        <v>4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3">
        <v>0</v>
      </c>
      <c r="H29" s="3">
        <f t="shared" si="0"/>
        <v>2000000</v>
      </c>
      <c r="I29" s="3">
        <f t="shared" si="1"/>
        <v>0</v>
      </c>
    </row>
    <row r="30" spans="1:9" ht="21.75" customHeight="1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3">
        <v>144550</v>
      </c>
      <c r="H30" s="3">
        <f t="shared" si="0"/>
        <v>1355450</v>
      </c>
      <c r="I30" s="3">
        <f t="shared" si="1"/>
        <v>9.6366666666666667</v>
      </c>
    </row>
    <row r="31" spans="1:9" ht="24" customHeight="1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3">
        <v>66300</v>
      </c>
      <c r="H31" s="3">
        <f t="shared" si="0"/>
        <v>1933700</v>
      </c>
      <c r="I31" s="3">
        <f t="shared" si="1"/>
        <v>3.3149999999999999</v>
      </c>
    </row>
    <row r="32" spans="1:9" ht="22.5" customHeight="1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3">
        <v>16865</v>
      </c>
      <c r="H32" s="3">
        <f t="shared" si="0"/>
        <v>983135</v>
      </c>
      <c r="I32" s="3">
        <f t="shared" si="1"/>
        <v>1.6865000000000001</v>
      </c>
    </row>
    <row r="33" spans="1:9" ht="23.25" customHeight="1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3">
        <v>0</v>
      </c>
      <c r="H33" s="3">
        <f t="shared" si="0"/>
        <v>6000000</v>
      </c>
      <c r="I33" s="3">
        <f t="shared" si="1"/>
        <v>0</v>
      </c>
    </row>
    <row r="34" spans="1:9" ht="21" customHeight="1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3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 ht="18.75" customHeight="1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3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 ht="21" customHeight="1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3">
        <v>0</v>
      </c>
      <c r="H36" s="3">
        <f>F36-G36</f>
        <v>2000000</v>
      </c>
      <c r="I36" s="3">
        <f>G36/F36*100</f>
        <v>0</v>
      </c>
    </row>
    <row r="37" spans="1:9" ht="21" customHeight="1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0</v>
      </c>
      <c r="H37" s="3">
        <f>F37-G37</f>
        <v>1100000</v>
      </c>
      <c r="I37" s="3">
        <f>G37/F37*100</f>
        <v>0</v>
      </c>
    </row>
    <row r="38" spans="1:9" ht="22.5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0</v>
      </c>
      <c r="H38" s="3">
        <f t="shared" ref="H38:H41" si="2">F38-G38</f>
        <v>250000</v>
      </c>
      <c r="I38" s="3">
        <f t="shared" ref="I38:I43" si="3">G38/F38*100</f>
        <v>0</v>
      </c>
    </row>
    <row r="39" spans="1:9" ht="22.5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11">
        <v>0</v>
      </c>
      <c r="H39" s="3">
        <f>F39-G39</f>
        <v>80000</v>
      </c>
      <c r="I39" s="3">
        <f>G39/F39*100</f>
        <v>0</v>
      </c>
    </row>
    <row r="40" spans="1:9" ht="22.5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11">
        <v>0</v>
      </c>
      <c r="H40" s="3">
        <f t="shared" si="2"/>
        <v>100000</v>
      </c>
      <c r="I40" s="3">
        <f t="shared" si="3"/>
        <v>0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4160000</v>
      </c>
      <c r="G41" s="11">
        <v>0</v>
      </c>
      <c r="H41" s="3">
        <f t="shared" si="2"/>
        <v>4160000</v>
      </c>
      <c r="I41" s="3">
        <f t="shared" si="3"/>
        <v>0</v>
      </c>
    </row>
    <row r="42" spans="1:9" ht="22.5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0</v>
      </c>
      <c r="H42" s="3">
        <f>F42-G42</f>
        <v>2570000</v>
      </c>
      <c r="I42" s="3">
        <f>G42/F42*100</f>
        <v>0</v>
      </c>
    </row>
    <row r="43" spans="1:9" ht="22.5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5500000</v>
      </c>
      <c r="G43" s="11">
        <v>0</v>
      </c>
      <c r="H43" s="3">
        <f>F43-G43</f>
        <v>5500000</v>
      </c>
      <c r="I43" s="3">
        <f t="shared" si="3"/>
        <v>0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919260000</v>
      </c>
      <c r="G44" s="4">
        <f>SUM(G3:G36)</f>
        <v>107838023</v>
      </c>
      <c r="H44" s="4">
        <f>SUM(F44-G44)</f>
        <v>811421977</v>
      </c>
      <c r="I44" s="4">
        <f>G44/F44*100</f>
        <v>11.730960011313448</v>
      </c>
    </row>
    <row r="45" spans="1:9">
      <c r="A45" s="10"/>
      <c r="B45" s="10"/>
      <c r="C45" s="10"/>
      <c r="D45" s="10"/>
      <c r="E45" s="10"/>
      <c r="F45" s="10"/>
      <c r="G45" s="10"/>
      <c r="H45" s="10"/>
      <c r="I45" s="10"/>
    </row>
    <row r="46" spans="1:9">
      <c r="A46" s="10"/>
      <c r="B46" s="10"/>
      <c r="C46" s="7" t="s">
        <v>53</v>
      </c>
      <c r="D46" s="10"/>
      <c r="E46" s="10"/>
      <c r="F46" s="10"/>
      <c r="G46" s="10"/>
      <c r="H46" s="10"/>
      <c r="I46" s="10"/>
    </row>
    <row r="47" spans="1:9">
      <c r="A47" s="10"/>
      <c r="B47" s="10"/>
      <c r="C47" s="7" t="s">
        <v>54</v>
      </c>
      <c r="D47" s="10"/>
      <c r="E47" s="10"/>
      <c r="F47" s="10"/>
      <c r="G47" s="10"/>
      <c r="H47" s="10"/>
      <c r="I47" s="10"/>
    </row>
    <row r="48" spans="1:9">
      <c r="A48" s="10"/>
      <c r="B48" s="10"/>
      <c r="C48" s="7" t="s">
        <v>55</v>
      </c>
      <c r="D48" s="10"/>
      <c r="E48" s="10"/>
      <c r="F48" s="10"/>
      <c r="G48" s="10"/>
      <c r="H48" s="10"/>
      <c r="I48" s="10"/>
    </row>
  </sheetData>
  <protectedRanges>
    <protectedRange sqref="A1" name="Range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40" workbookViewId="0">
      <selection activeCell="N15" sqref="N15"/>
    </sheetView>
  </sheetViews>
  <sheetFormatPr defaultRowHeight="15"/>
  <cols>
    <col min="2" max="2" width="7" customWidth="1"/>
    <col min="3" max="3" width="30.42578125" customWidth="1"/>
    <col min="4" max="4" width="10.28515625" customWidth="1"/>
    <col min="5" max="5" width="27.28515625" customWidth="1"/>
    <col min="6" max="6" width="13.85546875" customWidth="1"/>
    <col min="7" max="7" width="12.42578125" customWidth="1"/>
    <col min="8" max="8" width="12" customWidth="1"/>
    <col min="9" max="9" width="7.5703125" customWidth="1"/>
  </cols>
  <sheetData>
    <row r="1" spans="1:9">
      <c r="A1" s="32" t="s">
        <v>58</v>
      </c>
      <c r="B1" s="32"/>
      <c r="C1" s="32"/>
      <c r="D1" s="32"/>
      <c r="E1" s="32"/>
      <c r="F1" s="32"/>
      <c r="G1" s="32"/>
      <c r="H1" s="32"/>
      <c r="I1" s="32"/>
    </row>
    <row r="2" spans="1:9" ht="22.5">
      <c r="A2" s="13" t="s">
        <v>0</v>
      </c>
      <c r="B2" s="33" t="s">
        <v>1</v>
      </c>
      <c r="C2" s="34"/>
      <c r="D2" s="33" t="s">
        <v>2</v>
      </c>
      <c r="E2" s="34"/>
      <c r="F2" s="13" t="s">
        <v>3</v>
      </c>
      <c r="G2" s="13" t="s">
        <v>46</v>
      </c>
      <c r="H2" s="13" t="s">
        <v>47</v>
      </c>
      <c r="I2" s="13" t="s">
        <v>48</v>
      </c>
    </row>
    <row r="3" spans="1:9" ht="25.5" customHeight="1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448200000</v>
      </c>
      <c r="G3" s="12">
        <v>84618658</v>
      </c>
      <c r="H3" s="3">
        <f>F3:F44-G3:G44</f>
        <v>363581342</v>
      </c>
      <c r="I3" s="3">
        <f>G3/F3*100</f>
        <v>18.879664881749221</v>
      </c>
    </row>
    <row r="4" spans="1:9" ht="27" customHeight="1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12">
        <v>32876984</v>
      </c>
      <c r="H4" s="3">
        <f t="shared" ref="H4:H35" si="0">F4-G4</f>
        <v>141223016</v>
      </c>
      <c r="I4" s="3">
        <f>G4/F4*100</f>
        <v>18.883965537047672</v>
      </c>
    </row>
    <row r="5" spans="1:9" ht="28.5" customHeight="1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12">
        <v>473513</v>
      </c>
      <c r="H5" s="3">
        <f t="shared" si="0"/>
        <v>4026487</v>
      </c>
      <c r="I5" s="3">
        <f>G5/F5*100</f>
        <v>10.522511111111111</v>
      </c>
    </row>
    <row r="6" spans="1:9" ht="25.5" customHeight="1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12">
        <v>9727661</v>
      </c>
      <c r="H6" s="3">
        <f t="shared" si="0"/>
        <v>28272339</v>
      </c>
      <c r="I6" s="3">
        <f t="shared" ref="I6:I35" si="1">G6/F6*100</f>
        <v>25.599107894736843</v>
      </c>
    </row>
    <row r="7" spans="1:9" ht="30.75" customHeight="1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12">
        <v>14225487</v>
      </c>
      <c r="H7" s="3">
        <f t="shared" si="0"/>
        <v>25774513</v>
      </c>
      <c r="I7" s="3">
        <f t="shared" si="1"/>
        <v>35.563717500000003</v>
      </c>
    </row>
    <row r="8" spans="1:9" ht="27.75" customHeight="1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12">
        <v>2100580</v>
      </c>
      <c r="H8" s="3">
        <f t="shared" si="0"/>
        <v>7899420</v>
      </c>
      <c r="I8" s="3">
        <f t="shared" si="1"/>
        <v>21.005800000000001</v>
      </c>
    </row>
    <row r="9" spans="1:9" ht="27.75" customHeight="1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16000000</v>
      </c>
      <c r="G9" s="12">
        <v>3840828</v>
      </c>
      <c r="H9" s="3">
        <f t="shared" si="0"/>
        <v>12159172</v>
      </c>
      <c r="I9" s="3">
        <f t="shared" si="1"/>
        <v>24.005175000000001</v>
      </c>
    </row>
    <row r="10" spans="1:9" ht="27.75" customHeight="1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12">
        <v>1499494</v>
      </c>
      <c r="H10" s="3">
        <f t="shared" si="0"/>
        <v>10500506</v>
      </c>
      <c r="I10" s="3">
        <f t="shared" si="1"/>
        <v>12.495783333333334</v>
      </c>
    </row>
    <row r="11" spans="1:9" ht="29.25" customHeight="1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12">
        <v>3726820</v>
      </c>
      <c r="H11" s="3">
        <f t="shared" si="0"/>
        <v>16273180</v>
      </c>
      <c r="I11" s="3">
        <f t="shared" si="1"/>
        <v>18.6341</v>
      </c>
    </row>
    <row r="12" spans="1:9" ht="29.25" customHeight="1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24000000</v>
      </c>
      <c r="G12" s="12">
        <v>6153599</v>
      </c>
      <c r="H12" s="3">
        <f t="shared" si="0"/>
        <v>17846401</v>
      </c>
      <c r="I12" s="3">
        <f t="shared" si="1"/>
        <v>25.639995833333334</v>
      </c>
    </row>
    <row r="13" spans="1:9" ht="27.75" customHeight="1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12">
        <v>234400</v>
      </c>
      <c r="H13" s="3">
        <f t="shared" si="0"/>
        <v>1765600</v>
      </c>
      <c r="I13" s="3">
        <f t="shared" si="1"/>
        <v>11.72</v>
      </c>
    </row>
    <row r="14" spans="1:9" ht="30" customHeight="1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16">
        <v>0</v>
      </c>
      <c r="H14" s="3">
        <f t="shared" si="0"/>
        <v>22000000</v>
      </c>
      <c r="I14" s="3">
        <f t="shared" si="1"/>
        <v>0</v>
      </c>
    </row>
    <row r="15" spans="1:9" ht="29.25" customHeight="1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16">
        <v>0</v>
      </c>
      <c r="H15" s="3">
        <f t="shared" si="0"/>
        <v>500000</v>
      </c>
      <c r="I15" s="3">
        <f t="shared" si="1"/>
        <v>0</v>
      </c>
    </row>
    <row r="16" spans="1:9" ht="30" customHeight="1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12">
        <v>55000</v>
      </c>
      <c r="H16" s="3">
        <f t="shared" si="0"/>
        <v>4245000</v>
      </c>
      <c r="I16" s="3">
        <f t="shared" si="1"/>
        <v>1.2790697674418605</v>
      </c>
    </row>
    <row r="17" spans="1:9" ht="22.5">
      <c r="A17" s="2" t="s">
        <v>4</v>
      </c>
      <c r="B17" s="2" t="s">
        <v>32</v>
      </c>
      <c r="C17" s="1" t="s">
        <v>6</v>
      </c>
      <c r="D17" s="2" t="s">
        <v>20</v>
      </c>
      <c r="E17" s="1" t="s">
        <v>21</v>
      </c>
      <c r="F17" s="3">
        <v>9000000</v>
      </c>
      <c r="G17" s="12">
        <v>1521366</v>
      </c>
      <c r="H17" s="3">
        <f t="shared" si="0"/>
        <v>7478634</v>
      </c>
      <c r="I17" s="3">
        <f t="shared" si="1"/>
        <v>16.904066666666669</v>
      </c>
    </row>
    <row r="18" spans="1:9" ht="22.5">
      <c r="A18" s="2" t="s">
        <v>4</v>
      </c>
      <c r="B18" s="2" t="s">
        <v>32</v>
      </c>
      <c r="C18" s="1" t="s">
        <v>6</v>
      </c>
      <c r="D18" s="2" t="s">
        <v>22</v>
      </c>
      <c r="E18" s="1" t="s">
        <v>23</v>
      </c>
      <c r="F18" s="3">
        <v>5400000</v>
      </c>
      <c r="G18" s="12">
        <v>78209</v>
      </c>
      <c r="H18" s="3">
        <f t="shared" si="0"/>
        <v>5321791</v>
      </c>
      <c r="I18" s="3">
        <f t="shared" si="1"/>
        <v>1.4483148148148148</v>
      </c>
    </row>
    <row r="19" spans="1:9" ht="30" customHeight="1">
      <c r="A19" s="2" t="s">
        <v>4</v>
      </c>
      <c r="B19" s="2" t="s">
        <v>49</v>
      </c>
      <c r="C19" s="1" t="s">
        <v>6</v>
      </c>
      <c r="D19" s="2" t="s">
        <v>18</v>
      </c>
      <c r="E19" s="1" t="s">
        <v>19</v>
      </c>
      <c r="F19" s="3">
        <v>1500000</v>
      </c>
      <c r="G19" s="16">
        <f>[1]ПОСТАВКА!G105</f>
        <v>0</v>
      </c>
      <c r="H19" s="3">
        <f t="shared" si="0"/>
        <v>1500000</v>
      </c>
      <c r="I19" s="3">
        <f t="shared" si="1"/>
        <v>0</v>
      </c>
    </row>
    <row r="20" spans="1:9" ht="28.5" customHeight="1">
      <c r="A20" s="2">
        <v>630</v>
      </c>
      <c r="B20" s="2">
        <v>22</v>
      </c>
      <c r="C20" s="1" t="s">
        <v>6</v>
      </c>
      <c r="D20" s="2">
        <v>425</v>
      </c>
      <c r="E20" s="1" t="s">
        <v>21</v>
      </c>
      <c r="F20" s="3">
        <v>1000000</v>
      </c>
      <c r="G20" s="16">
        <v>0</v>
      </c>
      <c r="H20" s="3">
        <f>F20-G20</f>
        <v>1000000</v>
      </c>
      <c r="I20" s="3">
        <f>G20/F20*100</f>
        <v>0</v>
      </c>
    </row>
    <row r="21" spans="1:9" ht="22.5">
      <c r="A21" s="2" t="s">
        <v>4</v>
      </c>
      <c r="B21" s="2" t="s">
        <v>49</v>
      </c>
      <c r="C21" s="1" t="s">
        <v>6</v>
      </c>
      <c r="D21" s="2" t="s">
        <v>44</v>
      </c>
      <c r="E21" s="1" t="s">
        <v>28</v>
      </c>
      <c r="F21" s="3">
        <v>16300000</v>
      </c>
      <c r="G21" s="16">
        <f>[1]ПОСТАВКА!G110</f>
        <v>0</v>
      </c>
      <c r="H21" s="3">
        <f t="shared" si="0"/>
        <v>16300000</v>
      </c>
      <c r="I21" s="3">
        <f t="shared" si="1"/>
        <v>0</v>
      </c>
    </row>
    <row r="22" spans="1:9" ht="22.5">
      <c r="A22" s="2" t="s">
        <v>4</v>
      </c>
      <c r="B22" s="2" t="s">
        <v>49</v>
      </c>
      <c r="C22" s="1" t="s">
        <v>6</v>
      </c>
      <c r="D22" s="2" t="s">
        <v>50</v>
      </c>
      <c r="E22" s="1" t="s">
        <v>35</v>
      </c>
      <c r="F22" s="3">
        <v>25700000</v>
      </c>
      <c r="G22" s="16">
        <f>[1]ПОСТАВКА!G113</f>
        <v>0</v>
      </c>
      <c r="H22" s="3">
        <f t="shared" si="0"/>
        <v>25700000</v>
      </c>
      <c r="I22" s="3">
        <f t="shared" si="1"/>
        <v>0</v>
      </c>
    </row>
    <row r="23" spans="1:9" ht="22.5">
      <c r="A23" s="2" t="s">
        <v>4</v>
      </c>
      <c r="B23" s="2" t="s">
        <v>36</v>
      </c>
      <c r="C23" s="1" t="s">
        <v>6</v>
      </c>
      <c r="D23" s="2" t="s">
        <v>16</v>
      </c>
      <c r="E23" s="1" t="s">
        <v>17</v>
      </c>
      <c r="F23" s="3">
        <v>300000</v>
      </c>
      <c r="G23" s="16">
        <v>0</v>
      </c>
      <c r="H23" s="3">
        <f t="shared" si="0"/>
        <v>300000</v>
      </c>
      <c r="I23" s="3">
        <f t="shared" si="1"/>
        <v>0</v>
      </c>
    </row>
    <row r="24" spans="1:9" ht="22.5">
      <c r="A24" s="2" t="s">
        <v>4</v>
      </c>
      <c r="B24" s="2" t="s">
        <v>36</v>
      </c>
      <c r="C24" s="1" t="s">
        <v>6</v>
      </c>
      <c r="D24" s="2" t="s">
        <v>18</v>
      </c>
      <c r="E24" s="1" t="s">
        <v>19</v>
      </c>
      <c r="F24" s="3">
        <v>1500000</v>
      </c>
      <c r="G24" s="16">
        <v>341964</v>
      </c>
      <c r="H24" s="3">
        <f t="shared" si="0"/>
        <v>1158036</v>
      </c>
      <c r="I24" s="3">
        <f t="shared" si="1"/>
        <v>22.797600000000003</v>
      </c>
    </row>
    <row r="25" spans="1:9" ht="22.5">
      <c r="A25" s="2" t="s">
        <v>4</v>
      </c>
      <c r="B25" s="2" t="s">
        <v>36</v>
      </c>
      <c r="C25" s="1" t="s">
        <v>6</v>
      </c>
      <c r="D25" s="2">
        <v>425</v>
      </c>
      <c r="E25" s="1" t="s">
        <v>21</v>
      </c>
      <c r="F25" s="3">
        <v>1400000</v>
      </c>
      <c r="G25" s="16">
        <f>[1]ПОСТАВКА!G119</f>
        <v>0</v>
      </c>
      <c r="H25" s="3">
        <f t="shared" si="0"/>
        <v>1400000</v>
      </c>
      <c r="I25" s="3">
        <f t="shared" si="1"/>
        <v>0</v>
      </c>
    </row>
    <row r="26" spans="1:9" ht="30.75" customHeight="1">
      <c r="A26" s="2">
        <v>630</v>
      </c>
      <c r="B26" s="2">
        <v>23</v>
      </c>
      <c r="C26" s="1" t="s">
        <v>6</v>
      </c>
      <c r="D26" s="2">
        <v>426</v>
      </c>
      <c r="E26" s="1" t="s">
        <v>23</v>
      </c>
      <c r="F26" s="3">
        <v>400000</v>
      </c>
      <c r="G26" s="16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 ht="27.75" customHeight="1">
      <c r="A27" s="2">
        <v>630</v>
      </c>
      <c r="B27" s="2">
        <v>23</v>
      </c>
      <c r="C27" s="1" t="s">
        <v>6</v>
      </c>
      <c r="D27" s="2">
        <v>480</v>
      </c>
      <c r="E27" s="1" t="s">
        <v>28</v>
      </c>
      <c r="F27" s="3">
        <v>4600000</v>
      </c>
      <c r="G27" s="16">
        <v>0</v>
      </c>
      <c r="H27" s="3">
        <f>F27-G27</f>
        <v>4600000</v>
      </c>
      <c r="I27" s="3">
        <f>G27/F27*100</f>
        <v>0</v>
      </c>
    </row>
    <row r="28" spans="1:9" ht="30.75" customHeight="1">
      <c r="A28" s="2">
        <v>630</v>
      </c>
      <c r="B28" s="2">
        <v>23</v>
      </c>
      <c r="C28" s="1" t="s">
        <v>6</v>
      </c>
      <c r="D28" s="2">
        <v>483</v>
      </c>
      <c r="E28" s="1" t="s">
        <v>29</v>
      </c>
      <c r="F28" s="3">
        <v>300000</v>
      </c>
      <c r="G28" s="16">
        <v>0</v>
      </c>
      <c r="H28" s="3">
        <f>F28-G28</f>
        <v>300000</v>
      </c>
      <c r="I28" s="3">
        <f>G28/F28*100</f>
        <v>0</v>
      </c>
    </row>
    <row r="29" spans="1:9" ht="29.25" customHeight="1">
      <c r="A29" s="2">
        <v>25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16">
        <v>0</v>
      </c>
      <c r="H29" s="3">
        <f t="shared" si="0"/>
        <v>2000000</v>
      </c>
      <c r="I29" s="3">
        <f t="shared" si="1"/>
        <v>0</v>
      </c>
    </row>
    <row r="30" spans="1:9" ht="30.75" customHeight="1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16">
        <v>181425</v>
      </c>
      <c r="H30" s="3">
        <f t="shared" si="0"/>
        <v>1318575</v>
      </c>
      <c r="I30" s="3">
        <f t="shared" si="1"/>
        <v>12.095000000000001</v>
      </c>
    </row>
    <row r="31" spans="1:9" ht="30.75" customHeight="1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16">
        <v>67700</v>
      </c>
      <c r="H31" s="3">
        <f t="shared" si="0"/>
        <v>1932300</v>
      </c>
      <c r="I31" s="3">
        <f t="shared" si="1"/>
        <v>3.3849999999999998</v>
      </c>
    </row>
    <row r="32" spans="1:9" ht="33" customHeight="1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16">
        <v>151066</v>
      </c>
      <c r="H32" s="3">
        <f t="shared" si="0"/>
        <v>848934</v>
      </c>
      <c r="I32" s="3">
        <f t="shared" si="1"/>
        <v>15.1066</v>
      </c>
    </row>
    <row r="33" spans="1:9" ht="27.75" customHeight="1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16">
        <v>0</v>
      </c>
      <c r="H33" s="3">
        <f t="shared" si="0"/>
        <v>6000000</v>
      </c>
      <c r="I33" s="3">
        <f t="shared" si="1"/>
        <v>0</v>
      </c>
    </row>
    <row r="34" spans="1:9" ht="27" customHeight="1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16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 ht="30" customHeight="1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16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 ht="30.75" customHeight="1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16">
        <v>0</v>
      </c>
      <c r="H36" s="3">
        <f>F36-G36</f>
        <v>2000000</v>
      </c>
      <c r="I36" s="3">
        <f>G36/F36*100</f>
        <v>0</v>
      </c>
    </row>
    <row r="37" spans="1:9" ht="30.75" customHeight="1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0</v>
      </c>
      <c r="H37" s="3">
        <f>F37-G37</f>
        <v>1100000</v>
      </c>
      <c r="I37" s="3">
        <f>G37/F37*100</f>
        <v>0</v>
      </c>
    </row>
    <row r="38" spans="1:9" ht="30" customHeight="1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0</v>
      </c>
      <c r="H38" s="3">
        <f t="shared" ref="H38:H41" si="2">F38-G38</f>
        <v>250000</v>
      </c>
      <c r="I38" s="3">
        <f t="shared" ref="I38:I43" si="3">G38/F38*100</f>
        <v>0</v>
      </c>
    </row>
    <row r="39" spans="1:9" ht="35.25" customHeight="1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11">
        <v>0</v>
      </c>
      <c r="H39" s="3">
        <f>F39-G39</f>
        <v>80000</v>
      </c>
      <c r="I39" s="3">
        <f>G39/F39*100</f>
        <v>0</v>
      </c>
    </row>
    <row r="40" spans="1:9" ht="30" customHeight="1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11">
        <v>0</v>
      </c>
      <c r="H40" s="3">
        <f t="shared" si="2"/>
        <v>100000</v>
      </c>
      <c r="I40" s="3">
        <f t="shared" si="3"/>
        <v>0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4160000</v>
      </c>
      <c r="G41" s="11">
        <v>0</v>
      </c>
      <c r="H41" s="3">
        <f t="shared" si="2"/>
        <v>4160000</v>
      </c>
      <c r="I41" s="3">
        <f t="shared" si="3"/>
        <v>0</v>
      </c>
    </row>
    <row r="42" spans="1:9" ht="32.25" customHeight="1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0</v>
      </c>
      <c r="H42" s="3">
        <f>F42-G42</f>
        <v>2570000</v>
      </c>
      <c r="I42" s="3">
        <f>G42/F42*100</f>
        <v>0</v>
      </c>
    </row>
    <row r="43" spans="1:9" ht="28.5" customHeight="1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5500000</v>
      </c>
      <c r="G43" s="11">
        <v>0</v>
      </c>
      <c r="H43" s="3">
        <f>F43-G43</f>
        <v>5500000</v>
      </c>
      <c r="I43" s="3">
        <f t="shared" si="3"/>
        <v>0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919260000</v>
      </c>
      <c r="G44" s="17">
        <f>SUM(G3:G36)</f>
        <v>161874754</v>
      </c>
      <c r="H44" s="4">
        <f>SUM(F44-G44)</f>
        <v>757385246</v>
      </c>
      <c r="I44" s="4">
        <f>G44/F44*100</f>
        <v>17.609245915192655</v>
      </c>
    </row>
    <row r="45" spans="1:9">
      <c r="A45" s="14"/>
      <c r="B45" s="14"/>
      <c r="C45" s="14"/>
      <c r="D45" s="14"/>
      <c r="E45" s="14"/>
      <c r="F45" s="15"/>
      <c r="G45" s="18"/>
      <c r="H45" s="15"/>
      <c r="I45" s="15"/>
    </row>
    <row r="46" spans="1:9">
      <c r="C46" s="7" t="s">
        <v>53</v>
      </c>
    </row>
    <row r="47" spans="1:9" ht="15" customHeight="1">
      <c r="C47" s="7" t="s">
        <v>54</v>
      </c>
    </row>
    <row r="48" spans="1:9">
      <c r="C48" s="7" t="s">
        <v>55</v>
      </c>
    </row>
  </sheetData>
  <protectedRanges>
    <protectedRange sqref="A1" name="Range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2" workbookViewId="0">
      <selection activeCell="N43" sqref="N43"/>
    </sheetView>
  </sheetViews>
  <sheetFormatPr defaultRowHeight="15"/>
  <cols>
    <col min="2" max="2" width="8.140625" customWidth="1"/>
    <col min="3" max="3" width="32.5703125" customWidth="1"/>
    <col min="4" max="4" width="9.42578125" customWidth="1"/>
    <col min="5" max="5" width="19.5703125" customWidth="1"/>
    <col min="6" max="6" width="13.140625" customWidth="1"/>
    <col min="7" max="7" width="13.7109375" customWidth="1"/>
    <col min="8" max="8" width="14.85546875" customWidth="1"/>
    <col min="9" max="9" width="9.28515625" customWidth="1"/>
  </cols>
  <sheetData>
    <row r="1" spans="1:9">
      <c r="A1" s="32" t="s">
        <v>59</v>
      </c>
      <c r="B1" s="32"/>
      <c r="C1" s="32"/>
      <c r="D1" s="32"/>
      <c r="E1" s="32"/>
      <c r="F1" s="32"/>
      <c r="G1" s="32"/>
      <c r="H1" s="32"/>
      <c r="I1" s="32"/>
    </row>
    <row r="2" spans="1:9">
      <c r="A2" s="19" t="s">
        <v>0</v>
      </c>
      <c r="B2" s="33" t="s">
        <v>1</v>
      </c>
      <c r="C2" s="34"/>
      <c r="D2" s="33" t="s">
        <v>2</v>
      </c>
      <c r="E2" s="34"/>
      <c r="F2" s="19" t="s">
        <v>3</v>
      </c>
      <c r="G2" s="19" t="s">
        <v>46</v>
      </c>
      <c r="H2" s="19" t="s">
        <v>47</v>
      </c>
      <c r="I2" s="19" t="s">
        <v>48</v>
      </c>
    </row>
    <row r="3" spans="1:9" ht="22.5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448200000</v>
      </c>
      <c r="G3" s="12">
        <v>114447900</v>
      </c>
      <c r="H3" s="3">
        <f>F3:F44-G3:G44</f>
        <v>333752100</v>
      </c>
      <c r="I3" s="3">
        <f>G3/F3*100</f>
        <v>25.535006693440426</v>
      </c>
    </row>
    <row r="4" spans="1:9" ht="22.5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12">
        <v>44485580</v>
      </c>
      <c r="H4" s="3">
        <f t="shared" ref="H4:H35" si="0">F4-G4</f>
        <v>129614420</v>
      </c>
      <c r="I4" s="3">
        <f>G4/F4*100</f>
        <v>25.551740379092475</v>
      </c>
    </row>
    <row r="5" spans="1:9" ht="22.5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12">
        <v>473513</v>
      </c>
      <c r="H5" s="3">
        <f t="shared" si="0"/>
        <v>4026487</v>
      </c>
      <c r="I5" s="3">
        <f>G5/F5*100</f>
        <v>10.522511111111111</v>
      </c>
    </row>
    <row r="6" spans="1:9" ht="22.5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12">
        <v>12097100</v>
      </c>
      <c r="H6" s="3">
        <f t="shared" si="0"/>
        <v>25902900</v>
      </c>
      <c r="I6" s="3">
        <f t="shared" ref="I6:I35" si="1">G6/F6*100</f>
        <v>31.834473684210522</v>
      </c>
    </row>
    <row r="7" spans="1:9" ht="22.5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12">
        <v>17121933</v>
      </c>
      <c r="H7" s="3">
        <f t="shared" si="0"/>
        <v>22878067</v>
      </c>
      <c r="I7" s="3">
        <f t="shared" si="1"/>
        <v>42.804832500000003</v>
      </c>
    </row>
    <row r="8" spans="1:9" ht="22.5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12">
        <v>2955006</v>
      </c>
      <c r="H8" s="3">
        <f t="shared" si="0"/>
        <v>7044994</v>
      </c>
      <c r="I8" s="3">
        <f t="shared" si="1"/>
        <v>29.550060000000002</v>
      </c>
    </row>
    <row r="9" spans="1:9" ht="22.5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16000000</v>
      </c>
      <c r="G9" s="12">
        <v>5643780</v>
      </c>
      <c r="H9" s="3">
        <f t="shared" si="0"/>
        <v>10356220</v>
      </c>
      <c r="I9" s="3">
        <f t="shared" si="1"/>
        <v>35.273624999999996</v>
      </c>
    </row>
    <row r="10" spans="1:9" ht="22.5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12">
        <v>2924848</v>
      </c>
      <c r="H10" s="3">
        <f t="shared" si="0"/>
        <v>9075152</v>
      </c>
      <c r="I10" s="3">
        <f t="shared" si="1"/>
        <v>24.373733333333334</v>
      </c>
    </row>
    <row r="11" spans="1:9" ht="22.5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12">
        <v>5633654</v>
      </c>
      <c r="H11" s="3">
        <f t="shared" si="0"/>
        <v>14366346</v>
      </c>
      <c r="I11" s="3">
        <f t="shared" si="1"/>
        <v>28.16827</v>
      </c>
    </row>
    <row r="12" spans="1:9" ht="22.5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24000000</v>
      </c>
      <c r="G12" s="12">
        <v>8605459</v>
      </c>
      <c r="H12" s="3">
        <f t="shared" si="0"/>
        <v>15394541</v>
      </c>
      <c r="I12" s="3">
        <f t="shared" si="1"/>
        <v>35.856079166666667</v>
      </c>
    </row>
    <row r="13" spans="1:9" ht="22.5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12">
        <v>392568</v>
      </c>
      <c r="H13" s="3">
        <f t="shared" si="0"/>
        <v>1607432</v>
      </c>
      <c r="I13" s="3">
        <f t="shared" si="1"/>
        <v>19.628399999999999</v>
      </c>
    </row>
    <row r="14" spans="1:9" ht="22.5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16">
        <v>0</v>
      </c>
      <c r="H14" s="3">
        <f t="shared" si="0"/>
        <v>22000000</v>
      </c>
      <c r="I14" s="3">
        <f t="shared" si="1"/>
        <v>0</v>
      </c>
    </row>
    <row r="15" spans="1:9" ht="22.5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16">
        <v>0</v>
      </c>
      <c r="H15" s="3">
        <f t="shared" si="0"/>
        <v>500000</v>
      </c>
      <c r="I15" s="3">
        <f t="shared" si="1"/>
        <v>0</v>
      </c>
    </row>
    <row r="16" spans="1:9" ht="22.5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12">
        <v>55000</v>
      </c>
      <c r="H16" s="3">
        <f t="shared" si="0"/>
        <v>4245000</v>
      </c>
      <c r="I16" s="3">
        <f t="shared" si="1"/>
        <v>1.2790697674418605</v>
      </c>
    </row>
    <row r="17" spans="1:9" ht="18.75" customHeight="1">
      <c r="A17" s="2" t="s">
        <v>4</v>
      </c>
      <c r="B17" s="2" t="s">
        <v>32</v>
      </c>
      <c r="C17" s="20" t="s">
        <v>33</v>
      </c>
      <c r="D17" s="2" t="s">
        <v>20</v>
      </c>
      <c r="E17" s="1" t="s">
        <v>21</v>
      </c>
      <c r="F17" s="3">
        <v>9000000</v>
      </c>
      <c r="G17" s="12">
        <v>2031366</v>
      </c>
      <c r="H17" s="3">
        <f t="shared" si="0"/>
        <v>6968634</v>
      </c>
      <c r="I17" s="3">
        <f t="shared" si="1"/>
        <v>22.570733333333333</v>
      </c>
    </row>
    <row r="18" spans="1:9" ht="21" customHeight="1">
      <c r="A18" s="2" t="s">
        <v>4</v>
      </c>
      <c r="B18" s="2" t="s">
        <v>32</v>
      </c>
      <c r="C18" s="20" t="s">
        <v>33</v>
      </c>
      <c r="D18" s="2" t="s">
        <v>22</v>
      </c>
      <c r="E18" s="1" t="s">
        <v>23</v>
      </c>
      <c r="F18" s="3">
        <v>5400000</v>
      </c>
      <c r="G18" s="12">
        <v>142136</v>
      </c>
      <c r="H18" s="3">
        <f t="shared" si="0"/>
        <v>5257864</v>
      </c>
      <c r="I18" s="3">
        <f t="shared" si="1"/>
        <v>2.6321481481481479</v>
      </c>
    </row>
    <row r="19" spans="1:9" ht="22.5">
      <c r="A19" s="2" t="s">
        <v>4</v>
      </c>
      <c r="B19" s="2" t="s">
        <v>49</v>
      </c>
      <c r="C19" s="20" t="s">
        <v>34</v>
      </c>
      <c r="D19" s="2" t="s">
        <v>18</v>
      </c>
      <c r="E19" s="1" t="s">
        <v>19</v>
      </c>
      <c r="F19" s="3">
        <v>1500000</v>
      </c>
      <c r="G19" s="16">
        <f>[1]ПОСТАВКА!G105</f>
        <v>0</v>
      </c>
      <c r="H19" s="3">
        <f t="shared" si="0"/>
        <v>1500000</v>
      </c>
      <c r="I19" s="3">
        <f t="shared" si="1"/>
        <v>0</v>
      </c>
    </row>
    <row r="20" spans="1:9">
      <c r="A20" s="2">
        <v>630</v>
      </c>
      <c r="B20" s="2">
        <v>22</v>
      </c>
      <c r="C20" s="20" t="s">
        <v>34</v>
      </c>
      <c r="D20" s="2">
        <v>425</v>
      </c>
      <c r="E20" s="1" t="s">
        <v>21</v>
      </c>
      <c r="F20" s="3">
        <v>1000000</v>
      </c>
      <c r="G20" s="16">
        <v>0</v>
      </c>
      <c r="H20" s="3">
        <f>F20-G20</f>
        <v>1000000</v>
      </c>
      <c r="I20" s="3">
        <f>G20/F20*100</f>
        <v>0</v>
      </c>
    </row>
    <row r="21" spans="1:9" ht="22.5">
      <c r="A21" s="2" t="s">
        <v>4</v>
      </c>
      <c r="B21" s="2" t="s">
        <v>49</v>
      </c>
      <c r="C21" s="20" t="s">
        <v>34</v>
      </c>
      <c r="D21" s="2" t="s">
        <v>44</v>
      </c>
      <c r="E21" s="1" t="s">
        <v>28</v>
      </c>
      <c r="F21" s="3">
        <v>16300000</v>
      </c>
      <c r="G21" s="16">
        <f>[1]ПОСТАВКА!G110</f>
        <v>0</v>
      </c>
      <c r="H21" s="3">
        <f t="shared" si="0"/>
        <v>16300000</v>
      </c>
      <c r="I21" s="3">
        <f t="shared" si="1"/>
        <v>0</v>
      </c>
    </row>
    <row r="22" spans="1:9">
      <c r="A22" s="2" t="s">
        <v>4</v>
      </c>
      <c r="B22" s="2" t="s">
        <v>49</v>
      </c>
      <c r="C22" s="20" t="s">
        <v>34</v>
      </c>
      <c r="D22" s="2" t="s">
        <v>50</v>
      </c>
      <c r="E22" s="1" t="s">
        <v>35</v>
      </c>
      <c r="F22" s="3">
        <v>25700000</v>
      </c>
      <c r="G22" s="16">
        <f>[1]ПОСТАВКА!G113</f>
        <v>0</v>
      </c>
      <c r="H22" s="3">
        <f t="shared" si="0"/>
        <v>25700000</v>
      </c>
      <c r="I22" s="3">
        <f t="shared" si="1"/>
        <v>0</v>
      </c>
    </row>
    <row r="23" spans="1:9" ht="22.5">
      <c r="A23" s="2" t="s">
        <v>4</v>
      </c>
      <c r="B23" s="2" t="s">
        <v>36</v>
      </c>
      <c r="C23" s="20" t="s">
        <v>37</v>
      </c>
      <c r="D23" s="2" t="s">
        <v>16</v>
      </c>
      <c r="E23" s="1" t="s">
        <v>17</v>
      </c>
      <c r="F23" s="3">
        <v>300000</v>
      </c>
      <c r="G23" s="16">
        <v>0</v>
      </c>
      <c r="H23" s="3">
        <f t="shared" si="0"/>
        <v>300000</v>
      </c>
      <c r="I23" s="3">
        <f t="shared" si="1"/>
        <v>0</v>
      </c>
    </row>
    <row r="24" spans="1:9" ht="22.5">
      <c r="A24" s="2" t="s">
        <v>4</v>
      </c>
      <c r="B24" s="2" t="s">
        <v>36</v>
      </c>
      <c r="C24" s="20" t="s">
        <v>37</v>
      </c>
      <c r="D24" s="2" t="s">
        <v>18</v>
      </c>
      <c r="E24" s="1" t="s">
        <v>19</v>
      </c>
      <c r="F24" s="3">
        <v>1500000</v>
      </c>
      <c r="G24" s="16">
        <v>541856</v>
      </c>
      <c r="H24" s="3">
        <f t="shared" si="0"/>
        <v>958144</v>
      </c>
      <c r="I24" s="3">
        <f t="shared" si="1"/>
        <v>36.123733333333334</v>
      </c>
    </row>
    <row r="25" spans="1:9" ht="18.75" customHeight="1">
      <c r="A25" s="2" t="s">
        <v>4</v>
      </c>
      <c r="B25" s="2" t="s">
        <v>36</v>
      </c>
      <c r="C25" s="20" t="s">
        <v>37</v>
      </c>
      <c r="D25" s="2">
        <v>425</v>
      </c>
      <c r="E25" s="1" t="s">
        <v>21</v>
      </c>
      <c r="F25" s="3">
        <v>1400000</v>
      </c>
      <c r="G25" s="16">
        <f>[1]ПОСТАВКА!G119</f>
        <v>0</v>
      </c>
      <c r="H25" s="3">
        <f t="shared" si="0"/>
        <v>1400000</v>
      </c>
      <c r="I25" s="3">
        <f t="shared" si="1"/>
        <v>0</v>
      </c>
    </row>
    <row r="26" spans="1:9" ht="21.75" customHeight="1">
      <c r="A26" s="2">
        <v>630</v>
      </c>
      <c r="B26" s="2">
        <v>23</v>
      </c>
      <c r="C26" s="20" t="s">
        <v>37</v>
      </c>
      <c r="D26" s="2">
        <v>426</v>
      </c>
      <c r="E26" s="1" t="s">
        <v>23</v>
      </c>
      <c r="F26" s="3">
        <v>400000</v>
      </c>
      <c r="G26" s="16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 ht="22.5">
      <c r="A27" s="2">
        <v>630</v>
      </c>
      <c r="B27" s="2">
        <v>23</v>
      </c>
      <c r="C27" s="20" t="s">
        <v>37</v>
      </c>
      <c r="D27" s="2">
        <v>480</v>
      </c>
      <c r="E27" s="1" t="s">
        <v>28</v>
      </c>
      <c r="F27" s="3">
        <v>4600000</v>
      </c>
      <c r="G27" s="16">
        <v>0</v>
      </c>
      <c r="H27" s="3">
        <f>F27-G27</f>
        <v>4600000</v>
      </c>
      <c r="I27" s="3">
        <f>G27/F27*100</f>
        <v>0</v>
      </c>
    </row>
    <row r="28" spans="1:9">
      <c r="A28" s="2">
        <v>630</v>
      </c>
      <c r="B28" s="2">
        <v>23</v>
      </c>
      <c r="C28" s="20" t="s">
        <v>37</v>
      </c>
      <c r="D28" s="2">
        <v>483</v>
      </c>
      <c r="E28" s="1" t="s">
        <v>29</v>
      </c>
      <c r="F28" s="3">
        <v>300000</v>
      </c>
      <c r="G28" s="16">
        <v>0</v>
      </c>
      <c r="H28" s="3">
        <f>F28-G28</f>
        <v>300000</v>
      </c>
      <c r="I28" s="3">
        <f>G28/F28*100</f>
        <v>0</v>
      </c>
    </row>
    <row r="29" spans="1:9" ht="18.75" customHeight="1">
      <c r="A29" s="2">
        <v>25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16">
        <v>255000</v>
      </c>
      <c r="H29" s="3">
        <f t="shared" si="0"/>
        <v>1745000</v>
      </c>
      <c r="I29" s="3">
        <f t="shared" si="1"/>
        <v>12.75</v>
      </c>
    </row>
    <row r="30" spans="1:9" ht="22.5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16">
        <v>289100</v>
      </c>
      <c r="H30" s="3">
        <f t="shared" si="0"/>
        <v>1210900</v>
      </c>
      <c r="I30" s="3">
        <f t="shared" si="1"/>
        <v>19.273333333333333</v>
      </c>
    </row>
    <row r="31" spans="1:9" ht="18.75" customHeight="1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16">
        <v>176850</v>
      </c>
      <c r="H31" s="3">
        <f t="shared" si="0"/>
        <v>1823150</v>
      </c>
      <c r="I31" s="3">
        <f t="shared" si="1"/>
        <v>8.8425000000000011</v>
      </c>
    </row>
    <row r="32" spans="1:9" ht="20.25" customHeight="1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16">
        <v>227414</v>
      </c>
      <c r="H32" s="3">
        <f t="shared" si="0"/>
        <v>772586</v>
      </c>
      <c r="I32" s="3">
        <f t="shared" si="1"/>
        <v>22.741399999999999</v>
      </c>
    </row>
    <row r="33" spans="1:9" ht="22.5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16">
        <v>1095150</v>
      </c>
      <c r="H33" s="3">
        <f t="shared" si="0"/>
        <v>4904850</v>
      </c>
      <c r="I33" s="3">
        <f t="shared" si="1"/>
        <v>18.252499999999998</v>
      </c>
    </row>
    <row r="34" spans="1:9" ht="18" customHeight="1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16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 ht="20.25" customHeight="1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16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 ht="21" customHeight="1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16">
        <v>0</v>
      </c>
      <c r="H36" s="3">
        <f>F36-G36</f>
        <v>2000000</v>
      </c>
      <c r="I36" s="3">
        <f>G36/F36*100</f>
        <v>0</v>
      </c>
    </row>
    <row r="37" spans="1:9" ht="22.5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335469</v>
      </c>
      <c r="H37" s="3">
        <f>F37-G37</f>
        <v>764531</v>
      </c>
      <c r="I37" s="3">
        <f>G37/F37*100</f>
        <v>30.497181818181819</v>
      </c>
    </row>
    <row r="38" spans="1:9" ht="22.5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0</v>
      </c>
      <c r="H38" s="3">
        <f t="shared" ref="H38:H41" si="2">F38-G38</f>
        <v>250000</v>
      </c>
      <c r="I38" s="3">
        <f t="shared" ref="I38:I43" si="3">G38/F38*100</f>
        <v>0</v>
      </c>
    </row>
    <row r="39" spans="1:9" ht="22.5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11">
        <v>4573</v>
      </c>
      <c r="H39" s="3">
        <f>F39-G39</f>
        <v>75427</v>
      </c>
      <c r="I39" s="3">
        <f>G39/F39*100</f>
        <v>5.7162499999999996</v>
      </c>
    </row>
    <row r="40" spans="1:9" ht="22.5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11">
        <v>0</v>
      </c>
      <c r="H40" s="3">
        <f t="shared" si="2"/>
        <v>100000</v>
      </c>
      <c r="I40" s="3">
        <f t="shared" si="3"/>
        <v>0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4160000</v>
      </c>
      <c r="G41" s="11">
        <v>856270</v>
      </c>
      <c r="H41" s="3">
        <f t="shared" si="2"/>
        <v>3303730</v>
      </c>
      <c r="I41" s="3">
        <f t="shared" si="3"/>
        <v>20.583413461538459</v>
      </c>
    </row>
    <row r="42" spans="1:9" ht="19.5" customHeight="1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0</v>
      </c>
      <c r="H42" s="3">
        <f>F42-G42</f>
        <v>2570000</v>
      </c>
      <c r="I42" s="3">
        <f>G42/F42*100</f>
        <v>0</v>
      </c>
    </row>
    <row r="43" spans="1:9" ht="22.5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5500000</v>
      </c>
      <c r="G43" s="11">
        <v>0</v>
      </c>
      <c r="H43" s="3">
        <f>F43-G43</f>
        <v>5500000</v>
      </c>
      <c r="I43" s="3">
        <f t="shared" si="3"/>
        <v>0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919260000</v>
      </c>
      <c r="G44" s="17">
        <f>SUM(G3:G43)</f>
        <v>220791525</v>
      </c>
      <c r="H44" s="4">
        <f>SUM(F44-G44)</f>
        <v>698468475</v>
      </c>
      <c r="I44" s="4">
        <f>G44/F44*100</f>
        <v>24.018397950525422</v>
      </c>
    </row>
    <row r="45" spans="1:9" ht="9" customHeight="1">
      <c r="A45" s="14"/>
      <c r="B45" s="14"/>
      <c r="C45" s="14"/>
      <c r="D45" s="14"/>
      <c r="E45" s="14"/>
      <c r="F45" s="15"/>
      <c r="G45" s="18"/>
      <c r="H45" s="15"/>
      <c r="I45" s="15"/>
    </row>
    <row r="46" spans="1:9" ht="12.75" customHeight="1">
      <c r="C46" s="7" t="s">
        <v>53</v>
      </c>
    </row>
    <row r="47" spans="1:9" ht="10.5" customHeight="1">
      <c r="C47" s="7" t="s">
        <v>54</v>
      </c>
    </row>
    <row r="48" spans="1:9" ht="16.5" customHeight="1">
      <c r="C48" s="7" t="s">
        <v>55</v>
      </c>
    </row>
  </sheetData>
  <protectedRanges>
    <protectedRange sqref="A1" name="Range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C45" sqref="C45:C48"/>
    </sheetView>
  </sheetViews>
  <sheetFormatPr defaultRowHeight="15"/>
  <cols>
    <col min="2" max="2" width="7" customWidth="1"/>
    <col min="3" max="3" width="32.42578125" customWidth="1"/>
    <col min="4" max="4" width="7.42578125" customWidth="1"/>
    <col min="5" max="5" width="25" customWidth="1"/>
    <col min="6" max="6" width="13.85546875" customWidth="1"/>
    <col min="7" max="7" width="12.85546875" customWidth="1"/>
    <col min="8" max="8" width="14.42578125" customWidth="1"/>
    <col min="9" max="9" width="8.28515625" customWidth="1"/>
  </cols>
  <sheetData>
    <row r="1" spans="1:9">
      <c r="A1" s="32" t="s">
        <v>60</v>
      </c>
      <c r="B1" s="32"/>
      <c r="C1" s="32"/>
      <c r="D1" s="32"/>
      <c r="E1" s="32"/>
      <c r="F1" s="32"/>
      <c r="G1" s="32"/>
      <c r="H1" s="32"/>
      <c r="I1" s="32"/>
    </row>
    <row r="2" spans="1:9">
      <c r="A2" s="21" t="s">
        <v>0</v>
      </c>
      <c r="B2" s="33" t="s">
        <v>1</v>
      </c>
      <c r="C2" s="34"/>
      <c r="D2" s="33" t="s">
        <v>2</v>
      </c>
      <c r="E2" s="34"/>
      <c r="F2" s="21" t="s">
        <v>3</v>
      </c>
      <c r="G2" s="21" t="s">
        <v>46</v>
      </c>
      <c r="H2" s="21" t="s">
        <v>47</v>
      </c>
      <c r="I2" s="21" t="s">
        <v>48</v>
      </c>
    </row>
    <row r="3" spans="1:9" ht="22.5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448200000</v>
      </c>
      <c r="G3" s="12">
        <v>144220552</v>
      </c>
      <c r="H3" s="3">
        <f>F3:F44-G3:G44</f>
        <v>303979448</v>
      </c>
      <c r="I3" s="3">
        <f>G3/F3*100</f>
        <v>32.177722445336904</v>
      </c>
    </row>
    <row r="4" spans="1:9" ht="22.5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12">
        <v>56065054</v>
      </c>
      <c r="H4" s="3">
        <f t="shared" ref="H4:H35" si="0">F4-G4</f>
        <v>118034946</v>
      </c>
      <c r="I4" s="3">
        <f>G4/F4*100</f>
        <v>32.202788052843196</v>
      </c>
    </row>
    <row r="5" spans="1:9" ht="22.5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12">
        <v>473513</v>
      </c>
      <c r="H5" s="3">
        <f t="shared" si="0"/>
        <v>4026487</v>
      </c>
      <c r="I5" s="3">
        <f>G5/F5*100</f>
        <v>10.522511111111111</v>
      </c>
    </row>
    <row r="6" spans="1:9" ht="22.5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12">
        <v>14940267</v>
      </c>
      <c r="H6" s="3">
        <f t="shared" si="0"/>
        <v>23059733</v>
      </c>
      <c r="I6" s="3">
        <f t="shared" ref="I6:I35" si="1">G6/F6*100</f>
        <v>39.316492105263158</v>
      </c>
    </row>
    <row r="7" spans="1:9" ht="22.5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12">
        <v>18139162</v>
      </c>
      <c r="H7" s="3">
        <f t="shared" si="0"/>
        <v>21860838</v>
      </c>
      <c r="I7" s="3">
        <f t="shared" si="1"/>
        <v>45.347904999999997</v>
      </c>
    </row>
    <row r="8" spans="1:9" ht="22.5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12">
        <v>3634910</v>
      </c>
      <c r="H8" s="3">
        <f t="shared" si="0"/>
        <v>6365090</v>
      </c>
      <c r="I8" s="3">
        <f t="shared" si="1"/>
        <v>36.3491</v>
      </c>
    </row>
    <row r="9" spans="1:9" ht="23.25" customHeight="1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16000000</v>
      </c>
      <c r="G9" s="12">
        <v>7025588</v>
      </c>
      <c r="H9" s="3">
        <f t="shared" si="0"/>
        <v>8974412</v>
      </c>
      <c r="I9" s="3">
        <f t="shared" si="1"/>
        <v>43.909925000000001</v>
      </c>
    </row>
    <row r="10" spans="1:9" ht="22.5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12">
        <v>3028698</v>
      </c>
      <c r="H10" s="3">
        <f t="shared" si="0"/>
        <v>8971302</v>
      </c>
      <c r="I10" s="3">
        <f t="shared" si="1"/>
        <v>25.239149999999999</v>
      </c>
    </row>
    <row r="11" spans="1:9" ht="22.5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12">
        <v>5906986</v>
      </c>
      <c r="H11" s="3">
        <f t="shared" si="0"/>
        <v>14093014</v>
      </c>
      <c r="I11" s="3">
        <f t="shared" si="1"/>
        <v>29.534929999999999</v>
      </c>
    </row>
    <row r="12" spans="1:9" ht="22.5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24000000</v>
      </c>
      <c r="G12" s="12">
        <v>9888777</v>
      </c>
      <c r="H12" s="3">
        <f t="shared" si="0"/>
        <v>14111223</v>
      </c>
      <c r="I12" s="3">
        <f t="shared" si="1"/>
        <v>41.2032375</v>
      </c>
    </row>
    <row r="13" spans="1:9" ht="22.5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12">
        <v>392568</v>
      </c>
      <c r="H13" s="3">
        <f t="shared" si="0"/>
        <v>1607432</v>
      </c>
      <c r="I13" s="3">
        <f t="shared" si="1"/>
        <v>19.628399999999999</v>
      </c>
    </row>
    <row r="14" spans="1:9" ht="22.5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16">
        <v>0</v>
      </c>
      <c r="H14" s="3">
        <f t="shared" si="0"/>
        <v>22000000</v>
      </c>
      <c r="I14" s="3">
        <f t="shared" si="1"/>
        <v>0</v>
      </c>
    </row>
    <row r="15" spans="1:9" ht="22.5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16">
        <v>0</v>
      </c>
      <c r="H15" s="3">
        <f t="shared" si="0"/>
        <v>500000</v>
      </c>
      <c r="I15" s="3">
        <f t="shared" si="1"/>
        <v>0</v>
      </c>
    </row>
    <row r="16" spans="1:9" ht="22.5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12">
        <v>55000</v>
      </c>
      <c r="H16" s="3">
        <f t="shared" si="0"/>
        <v>4245000</v>
      </c>
      <c r="I16" s="3">
        <f t="shared" si="1"/>
        <v>1.2790697674418605</v>
      </c>
    </row>
    <row r="17" spans="1:9">
      <c r="A17" s="2" t="s">
        <v>4</v>
      </c>
      <c r="B17" s="2" t="s">
        <v>32</v>
      </c>
      <c r="C17" s="20" t="s">
        <v>33</v>
      </c>
      <c r="D17" s="2" t="s">
        <v>20</v>
      </c>
      <c r="E17" s="1" t="s">
        <v>21</v>
      </c>
      <c r="F17" s="3">
        <v>9000000</v>
      </c>
      <c r="G17" s="12">
        <v>2515457</v>
      </c>
      <c r="H17" s="3">
        <f t="shared" si="0"/>
        <v>6484543</v>
      </c>
      <c r="I17" s="3">
        <f t="shared" si="1"/>
        <v>27.949522222222221</v>
      </c>
    </row>
    <row r="18" spans="1:9" ht="19.5" customHeight="1">
      <c r="A18" s="2" t="s">
        <v>4</v>
      </c>
      <c r="B18" s="2" t="s">
        <v>32</v>
      </c>
      <c r="C18" s="20" t="s">
        <v>33</v>
      </c>
      <c r="D18" s="2" t="s">
        <v>22</v>
      </c>
      <c r="E18" s="1" t="s">
        <v>23</v>
      </c>
      <c r="F18" s="3">
        <v>5400000</v>
      </c>
      <c r="G18" s="12">
        <v>171374</v>
      </c>
      <c r="H18" s="3">
        <f t="shared" si="0"/>
        <v>5228626</v>
      </c>
      <c r="I18" s="3">
        <f t="shared" si="1"/>
        <v>3.1735925925925925</v>
      </c>
    </row>
    <row r="19" spans="1:9" ht="17.25" customHeight="1">
      <c r="A19" s="2" t="s">
        <v>4</v>
      </c>
      <c r="B19" s="2" t="s">
        <v>49</v>
      </c>
      <c r="C19" s="20" t="s">
        <v>34</v>
      </c>
      <c r="D19" s="2" t="s">
        <v>18</v>
      </c>
      <c r="E19" s="1" t="s">
        <v>19</v>
      </c>
      <c r="F19" s="3">
        <v>1500000</v>
      </c>
      <c r="G19" s="16">
        <f>[1]ПОСТАВКА!G105</f>
        <v>0</v>
      </c>
      <c r="H19" s="3">
        <f t="shared" si="0"/>
        <v>1500000</v>
      </c>
      <c r="I19" s="3">
        <f t="shared" si="1"/>
        <v>0</v>
      </c>
    </row>
    <row r="20" spans="1:9">
      <c r="A20" s="2">
        <v>630</v>
      </c>
      <c r="B20" s="2">
        <v>22</v>
      </c>
      <c r="C20" s="20" t="s">
        <v>34</v>
      </c>
      <c r="D20" s="2">
        <v>425</v>
      </c>
      <c r="E20" s="1" t="s">
        <v>21</v>
      </c>
      <c r="F20" s="3">
        <v>1000000</v>
      </c>
      <c r="G20" s="16">
        <v>0</v>
      </c>
      <c r="H20" s="3">
        <f>F20-G20</f>
        <v>1000000</v>
      </c>
      <c r="I20" s="3">
        <f>G20/F20*100</f>
        <v>0</v>
      </c>
    </row>
    <row r="21" spans="1:9">
      <c r="A21" s="2" t="s">
        <v>4</v>
      </c>
      <c r="B21" s="2" t="s">
        <v>49</v>
      </c>
      <c r="C21" s="20" t="s">
        <v>34</v>
      </c>
      <c r="D21" s="2" t="s">
        <v>44</v>
      </c>
      <c r="E21" s="1" t="s">
        <v>28</v>
      </c>
      <c r="F21" s="3">
        <v>16300000</v>
      </c>
      <c r="G21" s="16">
        <f>[1]ПОСТАВКА!G110</f>
        <v>0</v>
      </c>
      <c r="H21" s="3">
        <f t="shared" si="0"/>
        <v>16300000</v>
      </c>
      <c r="I21" s="3">
        <f t="shared" si="1"/>
        <v>0</v>
      </c>
    </row>
    <row r="22" spans="1:9">
      <c r="A22" s="2" t="s">
        <v>4</v>
      </c>
      <c r="B22" s="2" t="s">
        <v>49</v>
      </c>
      <c r="C22" s="20" t="s">
        <v>34</v>
      </c>
      <c r="D22" s="2" t="s">
        <v>50</v>
      </c>
      <c r="E22" s="1" t="s">
        <v>35</v>
      </c>
      <c r="F22" s="3">
        <v>25700000</v>
      </c>
      <c r="G22" s="16">
        <f>[1]ПОСТАВКА!G113</f>
        <v>0</v>
      </c>
      <c r="H22" s="3">
        <f t="shared" si="0"/>
        <v>25700000</v>
      </c>
      <c r="I22" s="3">
        <f t="shared" si="1"/>
        <v>0</v>
      </c>
    </row>
    <row r="23" spans="1:9" ht="21" customHeight="1">
      <c r="A23" s="2" t="s">
        <v>4</v>
      </c>
      <c r="B23" s="2" t="s">
        <v>36</v>
      </c>
      <c r="C23" s="20" t="s">
        <v>37</v>
      </c>
      <c r="D23" s="2" t="s">
        <v>16</v>
      </c>
      <c r="E23" s="1" t="s">
        <v>17</v>
      </c>
      <c r="F23" s="3">
        <v>300000</v>
      </c>
      <c r="G23" s="16">
        <v>0</v>
      </c>
      <c r="H23" s="3">
        <f t="shared" si="0"/>
        <v>300000</v>
      </c>
      <c r="I23" s="3">
        <f t="shared" si="1"/>
        <v>0</v>
      </c>
    </row>
    <row r="24" spans="1:9" ht="15" customHeight="1">
      <c r="A24" s="2" t="s">
        <v>4</v>
      </c>
      <c r="B24" s="2" t="s">
        <v>36</v>
      </c>
      <c r="C24" s="20" t="s">
        <v>37</v>
      </c>
      <c r="D24" s="2" t="s">
        <v>18</v>
      </c>
      <c r="E24" s="1" t="s">
        <v>19</v>
      </c>
      <c r="F24" s="3">
        <v>1500000</v>
      </c>
      <c r="G24" s="16">
        <v>541856</v>
      </c>
      <c r="H24" s="3">
        <f t="shared" si="0"/>
        <v>958144</v>
      </c>
      <c r="I24" s="3">
        <f t="shared" si="1"/>
        <v>36.123733333333334</v>
      </c>
    </row>
    <row r="25" spans="1:9" ht="15.75" customHeight="1">
      <c r="A25" s="2" t="s">
        <v>4</v>
      </c>
      <c r="B25" s="2" t="s">
        <v>36</v>
      </c>
      <c r="C25" s="20" t="s">
        <v>37</v>
      </c>
      <c r="D25" s="2">
        <v>425</v>
      </c>
      <c r="E25" s="1" t="s">
        <v>21</v>
      </c>
      <c r="F25" s="3">
        <v>1400000</v>
      </c>
      <c r="G25" s="16">
        <v>119475</v>
      </c>
      <c r="H25" s="3">
        <f t="shared" si="0"/>
        <v>1280525</v>
      </c>
      <c r="I25" s="3">
        <f t="shared" si="1"/>
        <v>8.5339285714285715</v>
      </c>
    </row>
    <row r="26" spans="1:9" ht="15.75" customHeight="1">
      <c r="A26" s="2">
        <v>630</v>
      </c>
      <c r="B26" s="2">
        <v>23</v>
      </c>
      <c r="C26" s="20" t="s">
        <v>37</v>
      </c>
      <c r="D26" s="2">
        <v>426</v>
      </c>
      <c r="E26" s="1" t="s">
        <v>23</v>
      </c>
      <c r="F26" s="3">
        <v>400000</v>
      </c>
      <c r="G26" s="16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 ht="16.5" customHeight="1">
      <c r="A27" s="2">
        <v>630</v>
      </c>
      <c r="B27" s="2">
        <v>23</v>
      </c>
      <c r="C27" s="20" t="s">
        <v>37</v>
      </c>
      <c r="D27" s="2">
        <v>480</v>
      </c>
      <c r="E27" s="1" t="s">
        <v>28</v>
      </c>
      <c r="F27" s="3">
        <v>4600000</v>
      </c>
      <c r="G27" s="16">
        <v>0</v>
      </c>
      <c r="H27" s="3">
        <f>F27-G27</f>
        <v>4600000</v>
      </c>
      <c r="I27" s="3">
        <f>G27/F27*100</f>
        <v>0</v>
      </c>
    </row>
    <row r="28" spans="1:9" ht="15.75" customHeight="1">
      <c r="A28" s="2">
        <v>630</v>
      </c>
      <c r="B28" s="2">
        <v>23</v>
      </c>
      <c r="C28" s="20" t="s">
        <v>37</v>
      </c>
      <c r="D28" s="2">
        <v>483</v>
      </c>
      <c r="E28" s="1" t="s">
        <v>29</v>
      </c>
      <c r="F28" s="3">
        <v>300000</v>
      </c>
      <c r="G28" s="16">
        <v>0</v>
      </c>
      <c r="H28" s="3">
        <f>F28-G28</f>
        <v>300000</v>
      </c>
      <c r="I28" s="3">
        <f>G28/F28*100</f>
        <v>0</v>
      </c>
    </row>
    <row r="29" spans="1:9">
      <c r="A29" s="2">
        <v>25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16">
        <v>802341</v>
      </c>
      <c r="H29" s="3">
        <f t="shared" si="0"/>
        <v>1197659</v>
      </c>
      <c r="I29" s="3">
        <f t="shared" si="1"/>
        <v>40.117049999999999</v>
      </c>
    </row>
    <row r="30" spans="1:9" ht="24.75" customHeight="1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16">
        <v>325975</v>
      </c>
      <c r="H30" s="3">
        <f t="shared" si="0"/>
        <v>1174025</v>
      </c>
      <c r="I30" s="3">
        <f t="shared" si="1"/>
        <v>21.731666666666666</v>
      </c>
    </row>
    <row r="31" spans="1:9" ht="24" customHeight="1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16">
        <v>262899</v>
      </c>
      <c r="H31" s="3">
        <f t="shared" si="0"/>
        <v>1737101</v>
      </c>
      <c r="I31" s="3">
        <f t="shared" si="1"/>
        <v>13.14495</v>
      </c>
    </row>
    <row r="32" spans="1:9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16">
        <v>234671</v>
      </c>
      <c r="H32" s="3">
        <f t="shared" si="0"/>
        <v>765329</v>
      </c>
      <c r="I32" s="3">
        <f t="shared" si="1"/>
        <v>23.467099999999999</v>
      </c>
    </row>
    <row r="33" spans="1:9" ht="20.25" customHeight="1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16">
        <v>1095150</v>
      </c>
      <c r="H33" s="3">
        <f t="shared" si="0"/>
        <v>4904850</v>
      </c>
      <c r="I33" s="3">
        <f t="shared" si="1"/>
        <v>18.252499999999998</v>
      </c>
    </row>
    <row r="34" spans="1:9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16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16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16">
        <v>0</v>
      </c>
      <c r="H36" s="3">
        <f>F36-G36</f>
        <v>2000000</v>
      </c>
      <c r="I36" s="3">
        <f>G36/F36*100</f>
        <v>0</v>
      </c>
    </row>
    <row r="37" spans="1:9" ht="22.5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891656</v>
      </c>
      <c r="H37" s="3">
        <f>F37-G37</f>
        <v>208344</v>
      </c>
      <c r="I37" s="3">
        <f>G37/F37*100</f>
        <v>81.059636363636372</v>
      </c>
    </row>
    <row r="38" spans="1:9" ht="24" customHeight="1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0</v>
      </c>
      <c r="H38" s="3">
        <f t="shared" ref="H38:H41" si="2">F38-G38</f>
        <v>250000</v>
      </c>
      <c r="I38" s="3">
        <f t="shared" ref="I38:I43" si="3">G38/F38*100</f>
        <v>0</v>
      </c>
    </row>
    <row r="39" spans="1:9" ht="22.5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11">
        <v>7723</v>
      </c>
      <c r="H39" s="3">
        <f>F39-G39</f>
        <v>72277</v>
      </c>
      <c r="I39" s="3">
        <f>G39/F39*100</f>
        <v>9.6537500000000005</v>
      </c>
    </row>
    <row r="40" spans="1:9" ht="22.5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11">
        <v>0</v>
      </c>
      <c r="H40" s="3">
        <f t="shared" si="2"/>
        <v>100000</v>
      </c>
      <c r="I40" s="3">
        <f t="shared" si="3"/>
        <v>0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4160000</v>
      </c>
      <c r="G41" s="11">
        <v>1317904</v>
      </c>
      <c r="H41" s="3">
        <f t="shared" si="2"/>
        <v>2842096</v>
      </c>
      <c r="I41" s="3">
        <f t="shared" si="3"/>
        <v>31.680384615384614</v>
      </c>
    </row>
    <row r="42" spans="1:9" ht="22.5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0</v>
      </c>
      <c r="H42" s="3">
        <f>F42-G42</f>
        <v>2570000</v>
      </c>
      <c r="I42" s="3">
        <f>G42/F42*100</f>
        <v>0</v>
      </c>
    </row>
    <row r="43" spans="1:9" ht="22.5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5500000</v>
      </c>
      <c r="G43" s="11">
        <v>0</v>
      </c>
      <c r="H43" s="3">
        <f>F43-G43</f>
        <v>5500000</v>
      </c>
      <c r="I43" s="3">
        <f t="shared" si="3"/>
        <v>0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919260000</v>
      </c>
      <c r="G44" s="17">
        <f>SUM(G3:G43)</f>
        <v>272057556</v>
      </c>
      <c r="H44" s="4">
        <f>SUM(F44-G44)</f>
        <v>647202444</v>
      </c>
      <c r="I44" s="4">
        <f>G44/F44*100</f>
        <v>29.595278376085112</v>
      </c>
    </row>
    <row r="45" spans="1:9">
      <c r="A45" s="14"/>
      <c r="B45" s="14"/>
      <c r="C45" s="14"/>
      <c r="D45" s="14"/>
      <c r="E45" s="14"/>
      <c r="F45" s="15"/>
      <c r="G45" s="18"/>
      <c r="H45" s="15"/>
      <c r="I45" s="15"/>
    </row>
    <row r="46" spans="1:9">
      <c r="C46" s="7" t="s">
        <v>53</v>
      </c>
    </row>
    <row r="47" spans="1:9">
      <c r="C47" s="7" t="s">
        <v>54</v>
      </c>
    </row>
    <row r="48" spans="1:9">
      <c r="C48" s="7" t="s">
        <v>55</v>
      </c>
    </row>
  </sheetData>
  <protectedRanges>
    <protectedRange sqref="A1" name="Range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2" workbookViewId="0">
      <selection activeCell="A48" sqref="A48"/>
    </sheetView>
  </sheetViews>
  <sheetFormatPr defaultRowHeight="15"/>
  <cols>
    <col min="1" max="1" width="7.7109375" customWidth="1"/>
    <col min="2" max="2" width="6.7109375" customWidth="1"/>
    <col min="3" max="3" width="32.28515625" customWidth="1"/>
    <col min="5" max="5" width="25.42578125" customWidth="1"/>
    <col min="6" max="6" width="13.7109375" customWidth="1"/>
    <col min="7" max="8" width="14" customWidth="1"/>
    <col min="9" max="9" width="7.85546875" customWidth="1"/>
  </cols>
  <sheetData>
    <row r="1" spans="1:9">
      <c r="A1" s="32" t="s">
        <v>61</v>
      </c>
      <c r="B1" s="32"/>
      <c r="C1" s="32"/>
      <c r="D1" s="32"/>
      <c r="E1" s="32"/>
      <c r="F1" s="32"/>
      <c r="G1" s="32"/>
      <c r="H1" s="32"/>
      <c r="I1" s="32"/>
    </row>
    <row r="2" spans="1:9">
      <c r="A2" s="23" t="s">
        <v>0</v>
      </c>
      <c r="B2" s="33" t="s">
        <v>1</v>
      </c>
      <c r="C2" s="34"/>
      <c r="D2" s="33" t="s">
        <v>2</v>
      </c>
      <c r="E2" s="34"/>
      <c r="F2" s="23" t="s">
        <v>3</v>
      </c>
      <c r="G2" s="23" t="s">
        <v>46</v>
      </c>
      <c r="H2" s="23" t="s">
        <v>47</v>
      </c>
      <c r="I2" s="23" t="s">
        <v>48</v>
      </c>
    </row>
    <row r="3" spans="1:9" ht="22.5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448200000</v>
      </c>
      <c r="G3" s="24">
        <v>172211532</v>
      </c>
      <c r="H3" s="3">
        <f>F3:F44-G3:G44</f>
        <v>275988468</v>
      </c>
      <c r="I3" s="3">
        <f>G3/F3*100</f>
        <v>38.422921017402942</v>
      </c>
    </row>
    <row r="4" spans="1:9" ht="22.5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24">
        <v>66949488</v>
      </c>
      <c r="H4" s="3">
        <f t="shared" ref="H4:H35" si="0">F4-G4</f>
        <v>107150512</v>
      </c>
      <c r="I4" s="3">
        <f>G4/F4*100</f>
        <v>38.454616886846637</v>
      </c>
    </row>
    <row r="5" spans="1:9" ht="22.5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24">
        <v>473513</v>
      </c>
      <c r="H5" s="3">
        <f t="shared" si="0"/>
        <v>4026487</v>
      </c>
      <c r="I5" s="3">
        <f>G5/F5*100</f>
        <v>10.522511111111111</v>
      </c>
    </row>
    <row r="6" spans="1:9" ht="22.5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24">
        <v>15873965</v>
      </c>
      <c r="H6" s="3">
        <f t="shared" si="0"/>
        <v>22126035</v>
      </c>
      <c r="I6" s="3">
        <f t="shared" ref="I6:I35" si="1">G6/F6*100</f>
        <v>41.773592105263155</v>
      </c>
    </row>
    <row r="7" spans="1:9" ht="22.5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24">
        <v>21189802</v>
      </c>
      <c r="H7" s="3">
        <f t="shared" si="0"/>
        <v>18810198</v>
      </c>
      <c r="I7" s="3">
        <f t="shared" si="1"/>
        <v>52.974505000000008</v>
      </c>
    </row>
    <row r="8" spans="1:9" ht="22.5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24">
        <v>4129602</v>
      </c>
      <c r="H8" s="3">
        <f t="shared" si="0"/>
        <v>5870398</v>
      </c>
      <c r="I8" s="3">
        <f t="shared" si="1"/>
        <v>41.296019999999999</v>
      </c>
    </row>
    <row r="9" spans="1:9" ht="28.5" customHeight="1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16000000</v>
      </c>
      <c r="G9" s="24">
        <v>8593868</v>
      </c>
      <c r="H9" s="3">
        <f t="shared" si="0"/>
        <v>7406132</v>
      </c>
      <c r="I9" s="3">
        <f t="shared" si="1"/>
        <v>53.711675</v>
      </c>
    </row>
    <row r="10" spans="1:9" ht="22.5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24">
        <v>5190744</v>
      </c>
      <c r="H10" s="3">
        <f t="shared" si="0"/>
        <v>6809256</v>
      </c>
      <c r="I10" s="3">
        <f t="shared" si="1"/>
        <v>43.2562</v>
      </c>
    </row>
    <row r="11" spans="1:9" ht="22.5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24">
        <v>11333740</v>
      </c>
      <c r="H11" s="3">
        <f t="shared" si="0"/>
        <v>8666260</v>
      </c>
      <c r="I11" s="3">
        <f t="shared" si="1"/>
        <v>56.668700000000008</v>
      </c>
    </row>
    <row r="12" spans="1:9" ht="22.5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24000000</v>
      </c>
      <c r="G12" s="24">
        <v>12001735</v>
      </c>
      <c r="H12" s="3">
        <f t="shared" si="0"/>
        <v>11998265</v>
      </c>
      <c r="I12" s="3">
        <f t="shared" si="1"/>
        <v>50.007229166666669</v>
      </c>
    </row>
    <row r="13" spans="1:9" ht="22.5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24">
        <v>473560</v>
      </c>
      <c r="H13" s="3">
        <f t="shared" si="0"/>
        <v>1526440</v>
      </c>
      <c r="I13" s="3">
        <f t="shared" si="1"/>
        <v>23.677999999999997</v>
      </c>
    </row>
    <row r="14" spans="1:9" ht="22.5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16">
        <v>0</v>
      </c>
      <c r="H14" s="3">
        <f t="shared" si="0"/>
        <v>22000000</v>
      </c>
      <c r="I14" s="3">
        <f t="shared" si="1"/>
        <v>0</v>
      </c>
    </row>
    <row r="15" spans="1:9" ht="22.5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16">
        <v>0</v>
      </c>
      <c r="H15" s="3">
        <f t="shared" si="0"/>
        <v>500000</v>
      </c>
      <c r="I15" s="3">
        <f t="shared" si="1"/>
        <v>0</v>
      </c>
    </row>
    <row r="16" spans="1:9" ht="22.5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12">
        <v>55000</v>
      </c>
      <c r="H16" s="3">
        <f t="shared" si="0"/>
        <v>4245000</v>
      </c>
      <c r="I16" s="3">
        <f t="shared" si="1"/>
        <v>1.2790697674418605</v>
      </c>
    </row>
    <row r="17" spans="1:9">
      <c r="A17" s="2" t="s">
        <v>4</v>
      </c>
      <c r="B17" s="2" t="s">
        <v>32</v>
      </c>
      <c r="C17" s="20" t="s">
        <v>33</v>
      </c>
      <c r="D17" s="2" t="s">
        <v>20</v>
      </c>
      <c r="E17" s="1" t="s">
        <v>21</v>
      </c>
      <c r="F17" s="3">
        <v>9000000</v>
      </c>
      <c r="G17" s="12">
        <v>2936768</v>
      </c>
      <c r="H17" s="3">
        <f t="shared" si="0"/>
        <v>6063232</v>
      </c>
      <c r="I17" s="3">
        <f t="shared" si="1"/>
        <v>32.63075555555556</v>
      </c>
    </row>
    <row r="18" spans="1:9">
      <c r="A18" s="2" t="s">
        <v>4</v>
      </c>
      <c r="B18" s="2" t="s">
        <v>32</v>
      </c>
      <c r="C18" s="20" t="s">
        <v>33</v>
      </c>
      <c r="D18" s="2" t="s">
        <v>22</v>
      </c>
      <c r="E18" s="1" t="s">
        <v>23</v>
      </c>
      <c r="F18" s="3">
        <v>5400000</v>
      </c>
      <c r="G18" s="12">
        <v>197707</v>
      </c>
      <c r="H18" s="3">
        <f t="shared" si="0"/>
        <v>5202293</v>
      </c>
      <c r="I18" s="3">
        <f t="shared" si="1"/>
        <v>3.6612407407407406</v>
      </c>
    </row>
    <row r="19" spans="1:9" ht="24" customHeight="1">
      <c r="A19" s="2" t="s">
        <v>4</v>
      </c>
      <c r="B19" s="2" t="s">
        <v>49</v>
      </c>
      <c r="C19" s="20" t="s">
        <v>34</v>
      </c>
      <c r="D19" s="2" t="s">
        <v>18</v>
      </c>
      <c r="E19" s="1" t="s">
        <v>19</v>
      </c>
      <c r="F19" s="3">
        <v>1500000</v>
      </c>
      <c r="G19" s="16">
        <f>[1]ПОСТАВКА!G105</f>
        <v>0</v>
      </c>
      <c r="H19" s="3">
        <f t="shared" si="0"/>
        <v>1500000</v>
      </c>
      <c r="I19" s="3">
        <f t="shared" si="1"/>
        <v>0</v>
      </c>
    </row>
    <row r="20" spans="1:9" ht="20.25" customHeight="1">
      <c r="A20" s="2">
        <v>630</v>
      </c>
      <c r="B20" s="2">
        <v>22</v>
      </c>
      <c r="C20" s="20" t="s">
        <v>34</v>
      </c>
      <c r="D20" s="2">
        <v>425</v>
      </c>
      <c r="E20" s="1" t="s">
        <v>21</v>
      </c>
      <c r="F20" s="3">
        <v>1000000</v>
      </c>
      <c r="G20" s="16">
        <v>0</v>
      </c>
      <c r="H20" s="3">
        <f>F20-G20</f>
        <v>1000000</v>
      </c>
      <c r="I20" s="3">
        <f>G20/F20*100</f>
        <v>0</v>
      </c>
    </row>
    <row r="21" spans="1:9">
      <c r="A21" s="2" t="s">
        <v>4</v>
      </c>
      <c r="B21" s="2" t="s">
        <v>49</v>
      </c>
      <c r="C21" s="20" t="s">
        <v>34</v>
      </c>
      <c r="D21" s="2" t="s">
        <v>44</v>
      </c>
      <c r="E21" s="1" t="s">
        <v>28</v>
      </c>
      <c r="F21" s="3">
        <v>16300000</v>
      </c>
      <c r="G21" s="16">
        <f>[1]ПОСТАВКА!G110</f>
        <v>0</v>
      </c>
      <c r="H21" s="3">
        <f t="shared" si="0"/>
        <v>16300000</v>
      </c>
      <c r="I21" s="3">
        <f t="shared" si="1"/>
        <v>0</v>
      </c>
    </row>
    <row r="22" spans="1:9">
      <c r="A22" s="2" t="s">
        <v>4</v>
      </c>
      <c r="B22" s="2" t="s">
        <v>49</v>
      </c>
      <c r="C22" s="20" t="s">
        <v>34</v>
      </c>
      <c r="D22" s="2" t="s">
        <v>50</v>
      </c>
      <c r="E22" s="1" t="s">
        <v>35</v>
      </c>
      <c r="F22" s="3">
        <v>25700000</v>
      </c>
      <c r="G22" s="16">
        <f>[1]ПОСТАВКА!G113</f>
        <v>0</v>
      </c>
      <c r="H22" s="3">
        <f t="shared" si="0"/>
        <v>25700000</v>
      </c>
      <c r="I22" s="3">
        <f t="shared" si="1"/>
        <v>0</v>
      </c>
    </row>
    <row r="23" spans="1:9" ht="17.25" customHeight="1">
      <c r="A23" s="2" t="s">
        <v>4</v>
      </c>
      <c r="B23" s="2" t="s">
        <v>36</v>
      </c>
      <c r="C23" s="20" t="s">
        <v>37</v>
      </c>
      <c r="D23" s="2" t="s">
        <v>16</v>
      </c>
      <c r="E23" s="1" t="s">
        <v>17</v>
      </c>
      <c r="F23" s="3">
        <v>300000</v>
      </c>
      <c r="G23" s="16">
        <v>0</v>
      </c>
      <c r="H23" s="3">
        <f t="shared" si="0"/>
        <v>300000</v>
      </c>
      <c r="I23" s="3">
        <f t="shared" si="1"/>
        <v>0</v>
      </c>
    </row>
    <row r="24" spans="1:9" ht="18" customHeight="1">
      <c r="A24" s="2" t="s">
        <v>4</v>
      </c>
      <c r="B24" s="2" t="s">
        <v>36</v>
      </c>
      <c r="C24" s="20" t="s">
        <v>37</v>
      </c>
      <c r="D24" s="2" t="s">
        <v>18</v>
      </c>
      <c r="E24" s="1" t="s">
        <v>19</v>
      </c>
      <c r="F24" s="3">
        <v>1500000</v>
      </c>
      <c r="G24" s="16">
        <v>541856</v>
      </c>
      <c r="H24" s="3">
        <f t="shared" si="0"/>
        <v>958144</v>
      </c>
      <c r="I24" s="3">
        <f t="shared" si="1"/>
        <v>36.123733333333334</v>
      </c>
    </row>
    <row r="25" spans="1:9">
      <c r="A25" s="2" t="s">
        <v>4</v>
      </c>
      <c r="B25" s="2" t="s">
        <v>36</v>
      </c>
      <c r="C25" s="20" t="s">
        <v>37</v>
      </c>
      <c r="D25" s="2">
        <v>425</v>
      </c>
      <c r="E25" s="1" t="s">
        <v>21</v>
      </c>
      <c r="F25" s="3">
        <v>1400000</v>
      </c>
      <c r="G25" s="16">
        <v>119475</v>
      </c>
      <c r="H25" s="3">
        <f t="shared" si="0"/>
        <v>1280525</v>
      </c>
      <c r="I25" s="3">
        <f t="shared" si="1"/>
        <v>8.5339285714285715</v>
      </c>
    </row>
    <row r="26" spans="1:9">
      <c r="A26" s="2">
        <v>630</v>
      </c>
      <c r="B26" s="2">
        <v>23</v>
      </c>
      <c r="C26" s="20" t="s">
        <v>37</v>
      </c>
      <c r="D26" s="2">
        <v>426</v>
      </c>
      <c r="E26" s="1" t="s">
        <v>23</v>
      </c>
      <c r="F26" s="3">
        <v>400000</v>
      </c>
      <c r="G26" s="16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>
      <c r="A27" s="2">
        <v>630</v>
      </c>
      <c r="B27" s="2">
        <v>23</v>
      </c>
      <c r="C27" s="20" t="s">
        <v>37</v>
      </c>
      <c r="D27" s="2">
        <v>480</v>
      </c>
      <c r="E27" s="1" t="s">
        <v>28</v>
      </c>
      <c r="F27" s="3">
        <v>4600000</v>
      </c>
      <c r="G27" s="16">
        <v>0</v>
      </c>
      <c r="H27" s="3">
        <f>F27-G27</f>
        <v>4600000</v>
      </c>
      <c r="I27" s="3">
        <f>G27/F27*100</f>
        <v>0</v>
      </c>
    </row>
    <row r="28" spans="1:9">
      <c r="A28" s="2">
        <v>630</v>
      </c>
      <c r="B28" s="2">
        <v>23</v>
      </c>
      <c r="C28" s="20" t="s">
        <v>37</v>
      </c>
      <c r="D28" s="2">
        <v>483</v>
      </c>
      <c r="E28" s="1" t="s">
        <v>29</v>
      </c>
      <c r="F28" s="3">
        <v>300000</v>
      </c>
      <c r="G28" s="16">
        <v>0</v>
      </c>
      <c r="H28" s="3">
        <f>F28-G28</f>
        <v>300000</v>
      </c>
      <c r="I28" s="3">
        <f>G28/F28*100</f>
        <v>0</v>
      </c>
    </row>
    <row r="29" spans="1:9">
      <c r="A29" s="2">
        <v>25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16">
        <v>831631</v>
      </c>
      <c r="H29" s="3">
        <f t="shared" si="0"/>
        <v>1168369</v>
      </c>
      <c r="I29" s="3">
        <f t="shared" si="1"/>
        <v>41.58155</v>
      </c>
    </row>
    <row r="30" spans="1:9" ht="24" customHeight="1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16">
        <v>398250</v>
      </c>
      <c r="H30" s="3">
        <f t="shared" si="0"/>
        <v>1101750</v>
      </c>
      <c r="I30" s="3">
        <f t="shared" si="1"/>
        <v>26.55</v>
      </c>
    </row>
    <row r="31" spans="1:9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16">
        <v>452289</v>
      </c>
      <c r="H31" s="3">
        <f t="shared" si="0"/>
        <v>1547711</v>
      </c>
      <c r="I31" s="3">
        <f t="shared" si="1"/>
        <v>22.614450000000001</v>
      </c>
    </row>
    <row r="32" spans="1:9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16">
        <v>235736</v>
      </c>
      <c r="H32" s="3">
        <f t="shared" si="0"/>
        <v>764264</v>
      </c>
      <c r="I32" s="3">
        <f t="shared" si="1"/>
        <v>23.573599999999999</v>
      </c>
    </row>
    <row r="33" spans="1:9" ht="21" customHeight="1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16">
        <v>1095150</v>
      </c>
      <c r="H33" s="3">
        <f t="shared" si="0"/>
        <v>4904850</v>
      </c>
      <c r="I33" s="3">
        <f t="shared" si="1"/>
        <v>18.252499999999998</v>
      </c>
    </row>
    <row r="34" spans="1:9" ht="19.5" customHeight="1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16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16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 ht="16.5" customHeight="1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16">
        <v>0</v>
      </c>
      <c r="H36" s="3">
        <f>F36-G36</f>
        <v>2000000</v>
      </c>
      <c r="I36" s="3">
        <f>G36/F36*100</f>
        <v>0</v>
      </c>
    </row>
    <row r="37" spans="1:9" ht="22.5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980202</v>
      </c>
      <c r="H37" s="3">
        <f>F37-G37</f>
        <v>119798</v>
      </c>
      <c r="I37" s="3">
        <f>G37/F37*100</f>
        <v>89.109272727272725</v>
      </c>
    </row>
    <row r="38" spans="1:9" ht="20.25" customHeight="1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0</v>
      </c>
      <c r="H38" s="3">
        <f t="shared" ref="H38:H41" si="2">F38-G38</f>
        <v>250000</v>
      </c>
      <c r="I38" s="3">
        <f t="shared" ref="I38:I43" si="3">G38/F38*100</f>
        <v>0</v>
      </c>
    </row>
    <row r="39" spans="1:9" ht="21.75" customHeight="1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11">
        <v>7723</v>
      </c>
      <c r="H39" s="3">
        <f>F39-G39</f>
        <v>72277</v>
      </c>
      <c r="I39" s="3">
        <f>G39/F39*100</f>
        <v>9.6537500000000005</v>
      </c>
    </row>
    <row r="40" spans="1:9" ht="22.5" customHeight="1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11">
        <v>42945</v>
      </c>
      <c r="H40" s="3">
        <f t="shared" si="2"/>
        <v>57055</v>
      </c>
      <c r="I40" s="3">
        <f t="shared" si="3"/>
        <v>42.945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4160000</v>
      </c>
      <c r="G41" s="11">
        <v>1776791</v>
      </c>
      <c r="H41" s="3">
        <f t="shared" si="2"/>
        <v>2383209</v>
      </c>
      <c r="I41" s="3">
        <f t="shared" si="3"/>
        <v>42.711322115384611</v>
      </c>
    </row>
    <row r="42" spans="1:9" ht="19.5" customHeight="1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0</v>
      </c>
      <c r="H42" s="3">
        <f>F42-G42</f>
        <v>2570000</v>
      </c>
      <c r="I42" s="3">
        <f>G42/F42*100</f>
        <v>0</v>
      </c>
    </row>
    <row r="43" spans="1:9" ht="22.5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5500000</v>
      </c>
      <c r="G43" s="11">
        <v>0</v>
      </c>
      <c r="H43" s="3">
        <f>F43-G43</f>
        <v>5500000</v>
      </c>
      <c r="I43" s="3">
        <f t="shared" si="3"/>
        <v>0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919260000</v>
      </c>
      <c r="G44" s="17">
        <f>SUM(G3:G43)</f>
        <v>328093072</v>
      </c>
      <c r="H44" s="4">
        <f>SUM(F44-G44)</f>
        <v>591166928</v>
      </c>
      <c r="I44" s="4">
        <f>G44/F44*100</f>
        <v>35.690998411765982</v>
      </c>
    </row>
    <row r="45" spans="1:9" ht="5.25" customHeight="1"/>
    <row r="46" spans="1:9" ht="1.5" customHeight="1">
      <c r="C46" s="14"/>
    </row>
    <row r="47" spans="1:9" ht="12.75" customHeight="1">
      <c r="C47" s="7" t="s">
        <v>53</v>
      </c>
    </row>
    <row r="48" spans="1:9">
      <c r="C48" s="7" t="s">
        <v>54</v>
      </c>
    </row>
    <row r="49" spans="3:3">
      <c r="C49" s="7" t="s">
        <v>55</v>
      </c>
    </row>
  </sheetData>
  <protectedRanges>
    <protectedRange sqref="A1" name="Range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8" workbookViewId="0">
      <selection activeCell="G20" sqref="G20"/>
    </sheetView>
  </sheetViews>
  <sheetFormatPr defaultRowHeight="15"/>
  <cols>
    <col min="3" max="3" width="31.28515625" customWidth="1"/>
    <col min="5" max="5" width="22.85546875" customWidth="1"/>
    <col min="6" max="6" width="13.42578125" customWidth="1"/>
    <col min="7" max="7" width="14" customWidth="1"/>
    <col min="8" max="8" width="15" customWidth="1"/>
    <col min="9" max="9" width="10.28515625" customWidth="1"/>
  </cols>
  <sheetData>
    <row r="1" spans="1:9">
      <c r="A1" s="32" t="s">
        <v>62</v>
      </c>
      <c r="B1" s="32"/>
      <c r="C1" s="32"/>
      <c r="D1" s="32"/>
      <c r="E1" s="32"/>
      <c r="F1" s="32"/>
      <c r="G1" s="32"/>
      <c r="H1" s="32"/>
      <c r="I1" s="32"/>
    </row>
    <row r="2" spans="1:9">
      <c r="A2" s="25" t="s">
        <v>0</v>
      </c>
      <c r="B2" s="33" t="s">
        <v>1</v>
      </c>
      <c r="C2" s="34"/>
      <c r="D2" s="33" t="s">
        <v>2</v>
      </c>
      <c r="E2" s="34"/>
      <c r="F2" s="25" t="s">
        <v>3</v>
      </c>
      <c r="G2" s="25" t="s">
        <v>46</v>
      </c>
      <c r="H2" s="25" t="s">
        <v>47</v>
      </c>
      <c r="I2" s="25" t="s">
        <v>48</v>
      </c>
    </row>
    <row r="3" spans="1:9" ht="22.5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448200000</v>
      </c>
      <c r="G3" s="26">
        <v>207413753</v>
      </c>
      <c r="H3" s="3">
        <f>F3:F44-G3:G44</f>
        <v>240786247</v>
      </c>
      <c r="I3" s="3">
        <f>G3/F3*100</f>
        <v>46.277053324408747</v>
      </c>
    </row>
    <row r="4" spans="1:9" ht="22.5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26">
        <v>80651347</v>
      </c>
      <c r="H4" s="3">
        <f t="shared" ref="H4:H35" si="0">F4-G4</f>
        <v>93448653</v>
      </c>
      <c r="I4" s="3">
        <f>G4/F4*100</f>
        <v>46.32472544514647</v>
      </c>
    </row>
    <row r="5" spans="1:9" ht="22.5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26">
        <v>473513</v>
      </c>
      <c r="H5" s="3">
        <f t="shared" si="0"/>
        <v>4026487</v>
      </c>
      <c r="I5" s="3">
        <f>G5/F5*100</f>
        <v>10.522511111111111</v>
      </c>
    </row>
    <row r="6" spans="1:9" ht="22.5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26">
        <v>17003265</v>
      </c>
      <c r="H6" s="3">
        <f t="shared" si="0"/>
        <v>20996735</v>
      </c>
      <c r="I6" s="3">
        <f t="shared" ref="I6:I35" si="1">G6/F6*100</f>
        <v>44.745434210526312</v>
      </c>
    </row>
    <row r="7" spans="1:9" ht="22.5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26">
        <v>21769310</v>
      </c>
      <c r="H7" s="3">
        <f t="shared" si="0"/>
        <v>18230690</v>
      </c>
      <c r="I7" s="3">
        <f t="shared" si="1"/>
        <v>54.423275000000004</v>
      </c>
    </row>
    <row r="8" spans="1:9" ht="22.5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26">
        <v>4277356</v>
      </c>
      <c r="H8" s="3">
        <f t="shared" si="0"/>
        <v>5722644</v>
      </c>
      <c r="I8" s="3">
        <f t="shared" si="1"/>
        <v>42.773559999999996</v>
      </c>
    </row>
    <row r="9" spans="1:9" ht="22.5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16000000</v>
      </c>
      <c r="G9" s="26">
        <v>9020206</v>
      </c>
      <c r="H9" s="3">
        <f t="shared" si="0"/>
        <v>6979794</v>
      </c>
      <c r="I9" s="3">
        <f t="shared" si="1"/>
        <v>56.376287499999997</v>
      </c>
    </row>
    <row r="10" spans="1:9" ht="22.5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26">
        <v>5599733</v>
      </c>
      <c r="H10" s="3">
        <f t="shared" si="0"/>
        <v>6400267</v>
      </c>
      <c r="I10" s="3">
        <f t="shared" si="1"/>
        <v>46.664441666666669</v>
      </c>
    </row>
    <row r="11" spans="1:9" ht="22.5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26">
        <v>11984699</v>
      </c>
      <c r="H11" s="3">
        <f t="shared" si="0"/>
        <v>8015301</v>
      </c>
      <c r="I11" s="3">
        <f t="shared" si="1"/>
        <v>59.923495000000003</v>
      </c>
    </row>
    <row r="12" spans="1:9" ht="22.5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24000000</v>
      </c>
      <c r="G12" s="26">
        <v>13867738</v>
      </c>
      <c r="H12" s="3">
        <f t="shared" si="0"/>
        <v>10132262</v>
      </c>
      <c r="I12" s="3">
        <f t="shared" si="1"/>
        <v>57.782241666666664</v>
      </c>
    </row>
    <row r="13" spans="1:9" ht="22.5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26">
        <v>808690</v>
      </c>
      <c r="H13" s="3">
        <f t="shared" si="0"/>
        <v>1191310</v>
      </c>
      <c r="I13" s="3">
        <f t="shared" si="1"/>
        <v>40.4345</v>
      </c>
    </row>
    <row r="14" spans="1:9" ht="22.5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16">
        <v>0</v>
      </c>
      <c r="H14" s="3">
        <f t="shared" si="0"/>
        <v>22000000</v>
      </c>
      <c r="I14" s="3">
        <f t="shared" si="1"/>
        <v>0</v>
      </c>
    </row>
    <row r="15" spans="1:9" ht="22.5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16">
        <v>0</v>
      </c>
      <c r="H15" s="3">
        <f t="shared" si="0"/>
        <v>500000</v>
      </c>
      <c r="I15" s="3">
        <f t="shared" si="1"/>
        <v>0</v>
      </c>
    </row>
    <row r="16" spans="1:9" ht="22.5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26">
        <v>55000</v>
      </c>
      <c r="H16" s="3">
        <f t="shared" si="0"/>
        <v>4245000</v>
      </c>
      <c r="I16" s="3">
        <f t="shared" si="1"/>
        <v>1.2790697674418605</v>
      </c>
    </row>
    <row r="17" spans="1:9">
      <c r="A17" s="2" t="s">
        <v>4</v>
      </c>
      <c r="B17" s="2" t="s">
        <v>32</v>
      </c>
      <c r="C17" s="20" t="s">
        <v>33</v>
      </c>
      <c r="D17" s="2" t="s">
        <v>20</v>
      </c>
      <c r="E17" s="1" t="s">
        <v>21</v>
      </c>
      <c r="F17" s="3">
        <v>9000000</v>
      </c>
      <c r="G17" s="26">
        <v>2936768</v>
      </c>
      <c r="H17" s="3">
        <f t="shared" si="0"/>
        <v>6063232</v>
      </c>
      <c r="I17" s="3">
        <f t="shared" si="1"/>
        <v>32.63075555555556</v>
      </c>
    </row>
    <row r="18" spans="1:9">
      <c r="A18" s="2" t="s">
        <v>4</v>
      </c>
      <c r="B18" s="2" t="s">
        <v>32</v>
      </c>
      <c r="C18" s="20" t="s">
        <v>33</v>
      </c>
      <c r="D18" s="2" t="s">
        <v>22</v>
      </c>
      <c r="E18" s="1" t="s">
        <v>23</v>
      </c>
      <c r="F18" s="3">
        <v>5400000</v>
      </c>
      <c r="G18" s="26">
        <v>197707</v>
      </c>
      <c r="H18" s="3">
        <f t="shared" si="0"/>
        <v>5202293</v>
      </c>
      <c r="I18" s="3">
        <f t="shared" si="1"/>
        <v>3.6612407407407406</v>
      </c>
    </row>
    <row r="19" spans="1:9" ht="22.5">
      <c r="A19" s="2" t="s">
        <v>4</v>
      </c>
      <c r="B19" s="2" t="s">
        <v>49</v>
      </c>
      <c r="C19" s="20" t="s">
        <v>34</v>
      </c>
      <c r="D19" s="2" t="s">
        <v>18</v>
      </c>
      <c r="E19" s="1" t="s">
        <v>19</v>
      </c>
      <c r="F19" s="3">
        <v>1500000</v>
      </c>
      <c r="G19" s="26">
        <v>352643</v>
      </c>
      <c r="H19" s="3">
        <f t="shared" si="0"/>
        <v>1147357</v>
      </c>
      <c r="I19" s="3">
        <f t="shared" si="1"/>
        <v>23.509533333333334</v>
      </c>
    </row>
    <row r="20" spans="1:9">
      <c r="A20" s="2">
        <v>630</v>
      </c>
      <c r="B20" s="2">
        <v>22</v>
      </c>
      <c r="C20" s="20" t="s">
        <v>34</v>
      </c>
      <c r="D20" s="2">
        <v>425</v>
      </c>
      <c r="E20" s="1" t="s">
        <v>21</v>
      </c>
      <c r="F20" s="3">
        <v>1000000</v>
      </c>
      <c r="G20" s="16">
        <v>0</v>
      </c>
      <c r="H20" s="3">
        <f>F20-G20</f>
        <v>1000000</v>
      </c>
      <c r="I20" s="3">
        <f>G20/F20*100</f>
        <v>0</v>
      </c>
    </row>
    <row r="21" spans="1:9" ht="22.5">
      <c r="A21" s="2" t="s">
        <v>4</v>
      </c>
      <c r="B21" s="2" t="s">
        <v>49</v>
      </c>
      <c r="C21" s="20" t="s">
        <v>34</v>
      </c>
      <c r="D21" s="2" t="s">
        <v>44</v>
      </c>
      <c r="E21" s="1" t="s">
        <v>28</v>
      </c>
      <c r="F21" s="3">
        <v>16300000</v>
      </c>
      <c r="G21" s="16">
        <f>[1]ПОСТАВКА!G110</f>
        <v>0</v>
      </c>
      <c r="H21" s="3">
        <f t="shared" si="0"/>
        <v>16300000</v>
      </c>
      <c r="I21" s="3">
        <f t="shared" si="1"/>
        <v>0</v>
      </c>
    </row>
    <row r="22" spans="1:9">
      <c r="A22" s="2" t="s">
        <v>4</v>
      </c>
      <c r="B22" s="2" t="s">
        <v>49</v>
      </c>
      <c r="C22" s="20" t="s">
        <v>34</v>
      </c>
      <c r="D22" s="2" t="s">
        <v>50</v>
      </c>
      <c r="E22" s="1" t="s">
        <v>35</v>
      </c>
      <c r="F22" s="3">
        <v>25700000</v>
      </c>
      <c r="G22" s="16">
        <f>[1]ПОСТАВКА!G113</f>
        <v>0</v>
      </c>
      <c r="H22" s="3">
        <f t="shared" si="0"/>
        <v>25700000</v>
      </c>
      <c r="I22" s="3">
        <f t="shared" si="1"/>
        <v>0</v>
      </c>
    </row>
    <row r="23" spans="1:9" ht="22.5">
      <c r="A23" s="2" t="s">
        <v>4</v>
      </c>
      <c r="B23" s="2" t="s">
        <v>36</v>
      </c>
      <c r="C23" s="20" t="s">
        <v>37</v>
      </c>
      <c r="D23" s="2" t="s">
        <v>16</v>
      </c>
      <c r="E23" s="1" t="s">
        <v>17</v>
      </c>
      <c r="F23" s="3">
        <v>300000</v>
      </c>
      <c r="G23" s="16">
        <v>0</v>
      </c>
      <c r="H23" s="3">
        <f t="shared" si="0"/>
        <v>300000</v>
      </c>
      <c r="I23" s="3">
        <f t="shared" si="1"/>
        <v>0</v>
      </c>
    </row>
    <row r="24" spans="1:9" ht="22.5">
      <c r="A24" s="2" t="s">
        <v>4</v>
      </c>
      <c r="B24" s="2" t="s">
        <v>36</v>
      </c>
      <c r="C24" s="20" t="s">
        <v>37</v>
      </c>
      <c r="D24" s="2" t="s">
        <v>18</v>
      </c>
      <c r="E24" s="1" t="s">
        <v>19</v>
      </c>
      <c r="F24" s="3">
        <v>1500000</v>
      </c>
      <c r="G24" s="16">
        <v>541856</v>
      </c>
      <c r="H24" s="3">
        <f t="shared" si="0"/>
        <v>958144</v>
      </c>
      <c r="I24" s="3">
        <f t="shared" si="1"/>
        <v>36.123733333333334</v>
      </c>
    </row>
    <row r="25" spans="1:9">
      <c r="A25" s="2" t="s">
        <v>4</v>
      </c>
      <c r="B25" s="2" t="s">
        <v>36</v>
      </c>
      <c r="C25" s="20" t="s">
        <v>37</v>
      </c>
      <c r="D25" s="2">
        <v>425</v>
      </c>
      <c r="E25" s="1" t="s">
        <v>21</v>
      </c>
      <c r="F25" s="3">
        <v>1400000</v>
      </c>
      <c r="G25" s="16">
        <v>119475</v>
      </c>
      <c r="H25" s="3">
        <f t="shared" si="0"/>
        <v>1280525</v>
      </c>
      <c r="I25" s="3">
        <f t="shared" si="1"/>
        <v>8.5339285714285715</v>
      </c>
    </row>
    <row r="26" spans="1:9">
      <c r="A26" s="2">
        <v>630</v>
      </c>
      <c r="B26" s="2">
        <v>23</v>
      </c>
      <c r="C26" s="20" t="s">
        <v>37</v>
      </c>
      <c r="D26" s="2">
        <v>426</v>
      </c>
      <c r="E26" s="1" t="s">
        <v>23</v>
      </c>
      <c r="F26" s="3">
        <v>400000</v>
      </c>
      <c r="G26" s="16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 ht="22.5">
      <c r="A27" s="2">
        <v>630</v>
      </c>
      <c r="B27" s="2">
        <v>23</v>
      </c>
      <c r="C27" s="20" t="s">
        <v>37</v>
      </c>
      <c r="D27" s="2">
        <v>480</v>
      </c>
      <c r="E27" s="1" t="s">
        <v>28</v>
      </c>
      <c r="F27" s="3">
        <v>4600000</v>
      </c>
      <c r="G27" s="16">
        <v>0</v>
      </c>
      <c r="H27" s="3">
        <f>F27-G27</f>
        <v>4600000</v>
      </c>
      <c r="I27" s="3">
        <f>G27/F27*100</f>
        <v>0</v>
      </c>
    </row>
    <row r="28" spans="1:9">
      <c r="A28" s="2">
        <v>630</v>
      </c>
      <c r="B28" s="2">
        <v>23</v>
      </c>
      <c r="C28" s="20" t="s">
        <v>37</v>
      </c>
      <c r="D28" s="2">
        <v>483</v>
      </c>
      <c r="E28" s="1" t="s">
        <v>29</v>
      </c>
      <c r="F28" s="3">
        <v>300000</v>
      </c>
      <c r="G28" s="16">
        <v>0</v>
      </c>
      <c r="H28" s="3">
        <f>F28-G28</f>
        <v>300000</v>
      </c>
      <c r="I28" s="3">
        <f>G28/F28*100</f>
        <v>0</v>
      </c>
    </row>
    <row r="29" spans="1:9">
      <c r="A29" s="2">
        <v>25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26">
        <v>831631</v>
      </c>
      <c r="H29" s="3">
        <f t="shared" si="0"/>
        <v>1168369</v>
      </c>
      <c r="I29" s="3">
        <f t="shared" si="1"/>
        <v>41.58155</v>
      </c>
    </row>
    <row r="30" spans="1:9" ht="22.5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26">
        <v>433650</v>
      </c>
      <c r="H30" s="3">
        <f t="shared" si="0"/>
        <v>1066350</v>
      </c>
      <c r="I30" s="3">
        <f t="shared" si="1"/>
        <v>28.910000000000004</v>
      </c>
    </row>
    <row r="31" spans="1:9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26">
        <v>452589</v>
      </c>
      <c r="H31" s="3">
        <f t="shared" si="0"/>
        <v>1547411</v>
      </c>
      <c r="I31" s="3">
        <f t="shared" si="1"/>
        <v>22.629450000000002</v>
      </c>
    </row>
    <row r="32" spans="1:9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26">
        <v>256394</v>
      </c>
      <c r="H32" s="3">
        <f t="shared" si="0"/>
        <v>743606</v>
      </c>
      <c r="I32" s="3">
        <f t="shared" si="1"/>
        <v>25.639400000000002</v>
      </c>
    </row>
    <row r="33" spans="1:9" ht="22.5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26">
        <v>1095150</v>
      </c>
      <c r="H33" s="3">
        <f t="shared" si="0"/>
        <v>4904850</v>
      </c>
      <c r="I33" s="3">
        <f t="shared" si="1"/>
        <v>18.252499999999998</v>
      </c>
    </row>
    <row r="34" spans="1:9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16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16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16">
        <v>0</v>
      </c>
      <c r="H36" s="3">
        <f>F36-G36</f>
        <v>2000000</v>
      </c>
      <c r="I36" s="3">
        <f>G36/F36*100</f>
        <v>0</v>
      </c>
    </row>
    <row r="37" spans="1:9" ht="22.5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980202</v>
      </c>
      <c r="H37" s="3">
        <f>F37-G37</f>
        <v>119798</v>
      </c>
      <c r="I37" s="3">
        <f>G37/F37*100</f>
        <v>89.109272727272725</v>
      </c>
    </row>
    <row r="38" spans="1:9" ht="22.5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0</v>
      </c>
      <c r="H38" s="3">
        <f t="shared" ref="H38:H41" si="2">F38-G38</f>
        <v>250000</v>
      </c>
      <c r="I38" s="3">
        <f t="shared" ref="I38:I43" si="3">G38/F38*100</f>
        <v>0</v>
      </c>
    </row>
    <row r="39" spans="1:9" ht="22.5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26">
        <v>7723</v>
      </c>
      <c r="H39" s="3">
        <f>F39-G39</f>
        <v>72277</v>
      </c>
      <c r="I39" s="3">
        <f>G39/F39*100</f>
        <v>9.6537500000000005</v>
      </c>
    </row>
    <row r="40" spans="1:9" ht="22.5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26">
        <v>42945</v>
      </c>
      <c r="H40" s="3">
        <f t="shared" si="2"/>
        <v>57055</v>
      </c>
      <c r="I40" s="3">
        <f t="shared" si="3"/>
        <v>42.945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4160000</v>
      </c>
      <c r="G41" s="26">
        <v>2235678</v>
      </c>
      <c r="H41" s="3">
        <f t="shared" si="2"/>
        <v>1924322</v>
      </c>
      <c r="I41" s="3">
        <f t="shared" si="3"/>
        <v>53.742259615384611</v>
      </c>
    </row>
    <row r="42" spans="1:9" ht="22.5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0</v>
      </c>
      <c r="H42" s="3">
        <f>F42-G42</f>
        <v>2570000</v>
      </c>
      <c r="I42" s="3">
        <f>G42/F42*100</f>
        <v>0</v>
      </c>
    </row>
    <row r="43" spans="1:9" ht="22.5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5500000</v>
      </c>
      <c r="G43" s="11">
        <v>0</v>
      </c>
      <c r="H43" s="3">
        <f>F43-G43</f>
        <v>5500000</v>
      </c>
      <c r="I43" s="3">
        <f t="shared" si="3"/>
        <v>0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919260000</v>
      </c>
      <c r="G44" s="17">
        <f>SUM(G3:G43)</f>
        <v>383409021</v>
      </c>
      <c r="H44" s="4">
        <f>SUM(F44-G44)</f>
        <v>535850979</v>
      </c>
      <c r="I44" s="4">
        <f>G44/F44*100</f>
        <v>41.70844168135239</v>
      </c>
    </row>
    <row r="45" spans="1:9">
      <c r="A45" s="14"/>
      <c r="B45" s="14"/>
      <c r="C45" s="14"/>
      <c r="D45" s="14"/>
      <c r="E45" s="14"/>
      <c r="F45" s="15"/>
      <c r="G45" s="18"/>
      <c r="H45" s="15"/>
      <c r="I45" s="15"/>
    </row>
    <row r="46" spans="1:9">
      <c r="C46" s="7" t="s">
        <v>53</v>
      </c>
    </row>
    <row r="47" spans="1:9">
      <c r="C47" s="7" t="s">
        <v>54</v>
      </c>
    </row>
    <row r="48" spans="1:9">
      <c r="C48" s="7" t="s">
        <v>55</v>
      </c>
    </row>
  </sheetData>
  <protectedRanges>
    <protectedRange sqref="A1" name="Range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23" workbookViewId="0">
      <selection activeCell="G45" sqref="G45"/>
    </sheetView>
  </sheetViews>
  <sheetFormatPr defaultRowHeight="15"/>
  <cols>
    <col min="3" max="3" width="31.28515625" customWidth="1"/>
    <col min="5" max="5" width="22.85546875" customWidth="1"/>
    <col min="6" max="6" width="13.42578125" customWidth="1"/>
    <col min="7" max="7" width="14" customWidth="1"/>
    <col min="8" max="8" width="15" customWidth="1"/>
    <col min="9" max="9" width="10.28515625" customWidth="1"/>
  </cols>
  <sheetData>
    <row r="1" spans="1:9">
      <c r="A1" s="32" t="s">
        <v>67</v>
      </c>
      <c r="B1" s="32"/>
      <c r="C1" s="32"/>
      <c r="D1" s="32"/>
      <c r="E1" s="32"/>
      <c r="F1" s="32"/>
      <c r="G1" s="32"/>
      <c r="H1" s="32"/>
      <c r="I1" s="32"/>
    </row>
    <row r="2" spans="1:9">
      <c r="A2" s="31" t="s">
        <v>0</v>
      </c>
      <c r="B2" s="33" t="s">
        <v>1</v>
      </c>
      <c r="C2" s="34"/>
      <c r="D2" s="33" t="s">
        <v>2</v>
      </c>
      <c r="E2" s="34"/>
      <c r="F2" s="31" t="s">
        <v>3</v>
      </c>
      <c r="G2" s="31" t="s">
        <v>46</v>
      </c>
      <c r="H2" s="31" t="s">
        <v>47</v>
      </c>
      <c r="I2" s="31" t="s">
        <v>48</v>
      </c>
    </row>
    <row r="3" spans="1:9" ht="22.5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448200000</v>
      </c>
      <c r="G3" s="26">
        <v>241699832</v>
      </c>
      <c r="H3" s="3">
        <f>F3:F44-G3:G44</f>
        <v>206500168</v>
      </c>
      <c r="I3" s="3">
        <f>G3/F3*100</f>
        <v>53.92678090138331</v>
      </c>
    </row>
    <row r="4" spans="1:9" ht="22.5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26">
        <v>93972545</v>
      </c>
      <c r="H4" s="3">
        <f t="shared" ref="H4:H35" si="0">F4-G4</f>
        <v>80127455</v>
      </c>
      <c r="I4" s="3">
        <f>G4/F4*100</f>
        <v>53.976188971855251</v>
      </c>
    </row>
    <row r="5" spans="1:9" ht="22.5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26">
        <v>473513</v>
      </c>
      <c r="H5" s="3">
        <f t="shared" si="0"/>
        <v>4026487</v>
      </c>
      <c r="I5" s="3">
        <f>G5/F5*100</f>
        <v>10.522511111111111</v>
      </c>
    </row>
    <row r="6" spans="1:9" ht="22.5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26">
        <v>20325041</v>
      </c>
      <c r="H6" s="3">
        <f t="shared" si="0"/>
        <v>17674959</v>
      </c>
      <c r="I6" s="3">
        <f t="shared" ref="I6:I35" si="1">G6/F6*100</f>
        <v>53.48695</v>
      </c>
    </row>
    <row r="7" spans="1:9" ht="22.5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26">
        <v>28393979</v>
      </c>
      <c r="H7" s="3">
        <f t="shared" si="0"/>
        <v>11606021</v>
      </c>
      <c r="I7" s="3">
        <f t="shared" si="1"/>
        <v>70.98494749999999</v>
      </c>
    </row>
    <row r="8" spans="1:9" ht="22.5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26">
        <v>4757814</v>
      </c>
      <c r="H8" s="3">
        <f t="shared" si="0"/>
        <v>5242186</v>
      </c>
      <c r="I8" s="3">
        <f t="shared" si="1"/>
        <v>47.578140000000005</v>
      </c>
    </row>
    <row r="9" spans="1:9" ht="22.5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16000000</v>
      </c>
      <c r="G9" s="26">
        <v>11978454</v>
      </c>
      <c r="H9" s="3">
        <f t="shared" si="0"/>
        <v>4021546</v>
      </c>
      <c r="I9" s="3">
        <f t="shared" si="1"/>
        <v>74.865337499999995</v>
      </c>
    </row>
    <row r="10" spans="1:9" ht="22.5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26">
        <v>6363056</v>
      </c>
      <c r="H10" s="3">
        <f t="shared" si="0"/>
        <v>5636944</v>
      </c>
      <c r="I10" s="3">
        <f t="shared" si="1"/>
        <v>53.025466666666667</v>
      </c>
    </row>
    <row r="11" spans="1:9" ht="22.5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26">
        <v>12898637</v>
      </c>
      <c r="H11" s="3">
        <f t="shared" si="0"/>
        <v>7101363</v>
      </c>
      <c r="I11" s="3">
        <f t="shared" si="1"/>
        <v>64.493184999999997</v>
      </c>
    </row>
    <row r="12" spans="1:9" ht="22.5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26500000</v>
      </c>
      <c r="G12" s="26">
        <v>15698913</v>
      </c>
      <c r="H12" s="3">
        <f t="shared" si="0"/>
        <v>10801087</v>
      </c>
      <c r="I12" s="3">
        <f t="shared" si="1"/>
        <v>59.241181132075468</v>
      </c>
    </row>
    <row r="13" spans="1:9" ht="22.5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26">
        <v>891194</v>
      </c>
      <c r="H13" s="3">
        <f t="shared" si="0"/>
        <v>1108806</v>
      </c>
      <c r="I13" s="3">
        <f t="shared" si="1"/>
        <v>44.559699999999999</v>
      </c>
    </row>
    <row r="14" spans="1:9" ht="22.5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16">
        <v>0</v>
      </c>
      <c r="H14" s="3">
        <f t="shared" si="0"/>
        <v>22000000</v>
      </c>
      <c r="I14" s="3">
        <f t="shared" si="1"/>
        <v>0</v>
      </c>
    </row>
    <row r="15" spans="1:9" ht="22.5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16">
        <v>0</v>
      </c>
      <c r="H15" s="3">
        <f t="shared" si="0"/>
        <v>500000</v>
      </c>
      <c r="I15" s="3">
        <f t="shared" si="1"/>
        <v>0</v>
      </c>
    </row>
    <row r="16" spans="1:9" ht="22.5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26">
        <v>55000</v>
      </c>
      <c r="H16" s="3">
        <f t="shared" si="0"/>
        <v>4245000</v>
      </c>
      <c r="I16" s="3">
        <f t="shared" si="1"/>
        <v>1.2790697674418605</v>
      </c>
    </row>
    <row r="17" spans="1:9">
      <c r="A17" s="2" t="s">
        <v>4</v>
      </c>
      <c r="B17" s="2" t="s">
        <v>32</v>
      </c>
      <c r="C17" s="20" t="s">
        <v>33</v>
      </c>
      <c r="D17" s="2" t="s">
        <v>20</v>
      </c>
      <c r="E17" s="1" t="s">
        <v>21</v>
      </c>
      <c r="F17" s="3">
        <v>7500000</v>
      </c>
      <c r="G17" s="26">
        <v>2936768</v>
      </c>
      <c r="H17" s="3">
        <f t="shared" si="0"/>
        <v>4563232</v>
      </c>
      <c r="I17" s="3">
        <f t="shared" si="1"/>
        <v>39.156906666666671</v>
      </c>
    </row>
    <row r="18" spans="1:9">
      <c r="A18" s="2" t="s">
        <v>4</v>
      </c>
      <c r="B18" s="2" t="s">
        <v>32</v>
      </c>
      <c r="C18" s="20" t="s">
        <v>33</v>
      </c>
      <c r="D18" s="2" t="s">
        <v>22</v>
      </c>
      <c r="E18" s="1" t="s">
        <v>23</v>
      </c>
      <c r="F18" s="3">
        <v>4400000</v>
      </c>
      <c r="G18" s="26">
        <v>197707</v>
      </c>
      <c r="H18" s="3">
        <f t="shared" si="0"/>
        <v>4202293</v>
      </c>
      <c r="I18" s="3">
        <f t="shared" si="1"/>
        <v>4.4933409090909091</v>
      </c>
    </row>
    <row r="19" spans="1:9" ht="22.5">
      <c r="A19" s="2" t="s">
        <v>4</v>
      </c>
      <c r="B19" s="2" t="s">
        <v>49</v>
      </c>
      <c r="C19" s="20" t="s">
        <v>34</v>
      </c>
      <c r="D19" s="2" t="s">
        <v>18</v>
      </c>
      <c r="E19" s="1" t="s">
        <v>19</v>
      </c>
      <c r="F19" s="3">
        <v>1500000</v>
      </c>
      <c r="G19" s="26">
        <v>352643</v>
      </c>
      <c r="H19" s="3">
        <f t="shared" si="0"/>
        <v>1147357</v>
      </c>
      <c r="I19" s="3">
        <f t="shared" si="1"/>
        <v>23.509533333333334</v>
      </c>
    </row>
    <row r="20" spans="1:9">
      <c r="A20" s="2">
        <v>630</v>
      </c>
      <c r="B20" s="2">
        <v>22</v>
      </c>
      <c r="C20" s="20" t="s">
        <v>34</v>
      </c>
      <c r="D20" s="2">
        <v>425</v>
      </c>
      <c r="E20" s="1" t="s">
        <v>21</v>
      </c>
      <c r="F20" s="3">
        <v>1000000</v>
      </c>
      <c r="G20" s="16">
        <v>0</v>
      </c>
      <c r="H20" s="3">
        <f>F20-G20</f>
        <v>1000000</v>
      </c>
      <c r="I20" s="3">
        <f>G20/F20*100</f>
        <v>0</v>
      </c>
    </row>
    <row r="21" spans="1:9" ht="22.5">
      <c r="A21" s="2" t="s">
        <v>4</v>
      </c>
      <c r="B21" s="2" t="s">
        <v>49</v>
      </c>
      <c r="C21" s="20" t="s">
        <v>34</v>
      </c>
      <c r="D21" s="2" t="s">
        <v>44</v>
      </c>
      <c r="E21" s="1" t="s">
        <v>28</v>
      </c>
      <c r="F21" s="3">
        <v>16300000</v>
      </c>
      <c r="G21" s="16">
        <f>[1]ПОСТАВКА!G110</f>
        <v>0</v>
      </c>
      <c r="H21" s="3">
        <f t="shared" si="0"/>
        <v>16300000</v>
      </c>
      <c r="I21" s="3">
        <f t="shared" si="1"/>
        <v>0</v>
      </c>
    </row>
    <row r="22" spans="1:9">
      <c r="A22" s="2" t="s">
        <v>4</v>
      </c>
      <c r="B22" s="2" t="s">
        <v>49</v>
      </c>
      <c r="C22" s="20" t="s">
        <v>34</v>
      </c>
      <c r="D22" s="2" t="s">
        <v>50</v>
      </c>
      <c r="E22" s="1" t="s">
        <v>35</v>
      </c>
      <c r="F22" s="3">
        <v>25700000</v>
      </c>
      <c r="G22" s="16">
        <f>[1]ПОСТАВКА!G113</f>
        <v>0</v>
      </c>
      <c r="H22" s="3">
        <f t="shared" si="0"/>
        <v>25700000</v>
      </c>
      <c r="I22" s="3">
        <f t="shared" si="1"/>
        <v>0</v>
      </c>
    </row>
    <row r="23" spans="1:9" ht="22.5">
      <c r="A23" s="2" t="s">
        <v>4</v>
      </c>
      <c r="B23" s="2" t="s">
        <v>36</v>
      </c>
      <c r="C23" s="20" t="s">
        <v>37</v>
      </c>
      <c r="D23" s="2" t="s">
        <v>16</v>
      </c>
      <c r="E23" s="1" t="s">
        <v>17</v>
      </c>
      <c r="F23" s="3">
        <v>300000</v>
      </c>
      <c r="G23" s="16">
        <v>0</v>
      </c>
      <c r="H23" s="3">
        <f t="shared" si="0"/>
        <v>300000</v>
      </c>
      <c r="I23" s="3">
        <f t="shared" si="1"/>
        <v>0</v>
      </c>
    </row>
    <row r="24" spans="1:9" ht="22.5">
      <c r="A24" s="2" t="s">
        <v>4</v>
      </c>
      <c r="B24" s="2" t="s">
        <v>36</v>
      </c>
      <c r="C24" s="20" t="s">
        <v>37</v>
      </c>
      <c r="D24" s="2" t="s">
        <v>18</v>
      </c>
      <c r="E24" s="1" t="s">
        <v>19</v>
      </c>
      <c r="F24" s="3">
        <v>1500000</v>
      </c>
      <c r="G24" s="16">
        <v>1030376</v>
      </c>
      <c r="H24" s="3">
        <f t="shared" si="0"/>
        <v>469624</v>
      </c>
      <c r="I24" s="3">
        <f t="shared" si="1"/>
        <v>68.691733333333332</v>
      </c>
    </row>
    <row r="25" spans="1:9">
      <c r="A25" s="2" t="s">
        <v>4</v>
      </c>
      <c r="B25" s="2" t="s">
        <v>36</v>
      </c>
      <c r="C25" s="20" t="s">
        <v>37</v>
      </c>
      <c r="D25" s="2">
        <v>425</v>
      </c>
      <c r="E25" s="1" t="s">
        <v>21</v>
      </c>
      <c r="F25" s="3">
        <v>1400000</v>
      </c>
      <c r="G25" s="16">
        <v>119475</v>
      </c>
      <c r="H25" s="3">
        <f t="shared" si="0"/>
        <v>1280525</v>
      </c>
      <c r="I25" s="3">
        <f t="shared" si="1"/>
        <v>8.5339285714285715</v>
      </c>
    </row>
    <row r="26" spans="1:9">
      <c r="A26" s="2">
        <v>630</v>
      </c>
      <c r="B26" s="2">
        <v>23</v>
      </c>
      <c r="C26" s="20" t="s">
        <v>37</v>
      </c>
      <c r="D26" s="2">
        <v>426</v>
      </c>
      <c r="E26" s="1" t="s">
        <v>23</v>
      </c>
      <c r="F26" s="3">
        <v>400000</v>
      </c>
      <c r="G26" s="16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 ht="22.5">
      <c r="A27" s="2">
        <v>630</v>
      </c>
      <c r="B27" s="2">
        <v>23</v>
      </c>
      <c r="C27" s="20" t="s">
        <v>37</v>
      </c>
      <c r="D27" s="2">
        <v>480</v>
      </c>
      <c r="E27" s="1" t="s">
        <v>28</v>
      </c>
      <c r="F27" s="3">
        <v>4600000</v>
      </c>
      <c r="G27" s="16">
        <v>0</v>
      </c>
      <c r="H27" s="3">
        <f>F27-G27</f>
        <v>4600000</v>
      </c>
      <c r="I27" s="3">
        <f>G27/F27*100</f>
        <v>0</v>
      </c>
    </row>
    <row r="28" spans="1:9">
      <c r="A28" s="2">
        <v>630</v>
      </c>
      <c r="B28" s="2">
        <v>23</v>
      </c>
      <c r="C28" s="20" t="s">
        <v>37</v>
      </c>
      <c r="D28" s="2">
        <v>483</v>
      </c>
      <c r="E28" s="1" t="s">
        <v>29</v>
      </c>
      <c r="F28" s="3">
        <v>300000</v>
      </c>
      <c r="G28" s="16">
        <v>0</v>
      </c>
      <c r="H28" s="3">
        <f>F28-G28</f>
        <v>300000</v>
      </c>
      <c r="I28" s="3">
        <f>G28/F28*100</f>
        <v>0</v>
      </c>
    </row>
    <row r="29" spans="1:9">
      <c r="A29" s="2">
        <v>25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26">
        <v>831631</v>
      </c>
      <c r="H29" s="3">
        <f t="shared" si="0"/>
        <v>1168369</v>
      </c>
      <c r="I29" s="3">
        <f t="shared" si="1"/>
        <v>41.58155</v>
      </c>
    </row>
    <row r="30" spans="1:9" ht="22.5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26">
        <v>542800</v>
      </c>
      <c r="H30" s="3">
        <f t="shared" si="0"/>
        <v>957200</v>
      </c>
      <c r="I30" s="3">
        <f t="shared" si="1"/>
        <v>36.186666666666667</v>
      </c>
    </row>
    <row r="31" spans="1:9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26">
        <v>471469</v>
      </c>
      <c r="H31" s="3">
        <f t="shared" si="0"/>
        <v>1528531</v>
      </c>
      <c r="I31" s="3">
        <f t="shared" si="1"/>
        <v>23.573450000000001</v>
      </c>
    </row>
    <row r="32" spans="1:9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26">
        <v>284471</v>
      </c>
      <c r="H32" s="3">
        <f t="shared" si="0"/>
        <v>715529</v>
      </c>
      <c r="I32" s="3">
        <f t="shared" si="1"/>
        <v>28.447099999999999</v>
      </c>
    </row>
    <row r="33" spans="1:9" ht="22.5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26">
        <v>1095150</v>
      </c>
      <c r="H33" s="3">
        <f t="shared" si="0"/>
        <v>4904850</v>
      </c>
      <c r="I33" s="3">
        <f t="shared" si="1"/>
        <v>18.252499999999998</v>
      </c>
    </row>
    <row r="34" spans="1:9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16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16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16">
        <v>0</v>
      </c>
      <c r="H36" s="3">
        <f>F36-G36</f>
        <v>2000000</v>
      </c>
      <c r="I36" s="3">
        <f>G36/F36*100</f>
        <v>0</v>
      </c>
    </row>
    <row r="37" spans="1:9" ht="22.5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980202</v>
      </c>
      <c r="H37" s="3">
        <f>F37-G37</f>
        <v>119798</v>
      </c>
      <c r="I37" s="3">
        <f>G37/F37*100</f>
        <v>89.109272727272725</v>
      </c>
    </row>
    <row r="38" spans="1:9" ht="22.5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0</v>
      </c>
      <c r="H38" s="3">
        <f t="shared" ref="H38:H41" si="2">F38-G38</f>
        <v>250000</v>
      </c>
      <c r="I38" s="3">
        <f t="shared" ref="I38:I43" si="3">G38/F38*100</f>
        <v>0</v>
      </c>
    </row>
    <row r="39" spans="1:9" ht="22.5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26">
        <v>7723</v>
      </c>
      <c r="H39" s="3">
        <f>F39-G39</f>
        <v>72277</v>
      </c>
      <c r="I39" s="3">
        <f>G39/F39*100</f>
        <v>9.6537500000000005</v>
      </c>
    </row>
    <row r="40" spans="1:9" ht="22.5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26">
        <v>42945</v>
      </c>
      <c r="H40" s="3">
        <f t="shared" si="2"/>
        <v>57055</v>
      </c>
      <c r="I40" s="3">
        <f t="shared" si="3"/>
        <v>42.945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4160000</v>
      </c>
      <c r="G41" s="26">
        <v>2694565</v>
      </c>
      <c r="H41" s="3">
        <f t="shared" si="2"/>
        <v>1465435</v>
      </c>
      <c r="I41" s="3">
        <f t="shared" si="3"/>
        <v>64.773197115384619</v>
      </c>
    </row>
    <row r="42" spans="1:9" ht="22.5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0</v>
      </c>
      <c r="H42" s="3">
        <f>F42-G42</f>
        <v>2570000</v>
      </c>
      <c r="I42" s="3">
        <f>G42/F42*100</f>
        <v>0</v>
      </c>
    </row>
    <row r="43" spans="1:9" ht="22.5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5500000</v>
      </c>
      <c r="G43" s="11">
        <v>0</v>
      </c>
      <c r="H43" s="3">
        <f>F43-G43</f>
        <v>5500000</v>
      </c>
      <c r="I43" s="3">
        <f t="shared" si="3"/>
        <v>0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919260000</v>
      </c>
      <c r="G44" s="17">
        <f>SUM(G3:G43)</f>
        <v>449095903</v>
      </c>
      <c r="H44" s="4">
        <f>SUM(F44-G44)</f>
        <v>470164097</v>
      </c>
      <c r="I44" s="4">
        <f>G44/F44*100</f>
        <v>48.854067728390227</v>
      </c>
    </row>
    <row r="45" spans="1:9">
      <c r="A45" s="14"/>
      <c r="B45" s="14"/>
      <c r="C45" s="14"/>
      <c r="D45" s="14"/>
      <c r="E45" s="14"/>
      <c r="F45" s="15"/>
      <c r="G45" s="18"/>
      <c r="H45" s="15"/>
      <c r="I45" s="15"/>
    </row>
    <row r="46" spans="1:9">
      <c r="C46" s="7" t="s">
        <v>53</v>
      </c>
    </row>
    <row r="47" spans="1:9">
      <c r="C47" s="7" t="s">
        <v>54</v>
      </c>
    </row>
    <row r="48" spans="1:9">
      <c r="C48" s="7" t="s">
        <v>55</v>
      </c>
    </row>
  </sheetData>
  <protectedRanges>
    <protectedRange sqref="A1" name="Range1"/>
  </protectedRanges>
  <mergeCells count="4">
    <mergeCell ref="A1:I1"/>
    <mergeCell ref="B2:C2"/>
    <mergeCell ref="D2:E2"/>
    <mergeCell ref="A44:E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opLeftCell="A31" workbookViewId="0">
      <selection activeCell="B46" sqref="B46:C48"/>
    </sheetView>
  </sheetViews>
  <sheetFormatPr defaultRowHeight="15"/>
  <cols>
    <col min="2" max="2" width="7.7109375" customWidth="1"/>
    <col min="3" max="3" width="33.28515625" customWidth="1"/>
    <col min="4" max="4" width="10" customWidth="1"/>
    <col min="5" max="5" width="21.85546875" customWidth="1"/>
    <col min="6" max="6" width="15" customWidth="1"/>
    <col min="7" max="7" width="14.85546875" customWidth="1"/>
    <col min="8" max="8" width="13.7109375" customWidth="1"/>
    <col min="9" max="9" width="11.42578125" customWidth="1"/>
  </cols>
  <sheetData>
    <row r="1" spans="1:9">
      <c r="A1" s="32" t="s">
        <v>63</v>
      </c>
      <c r="B1" s="32"/>
      <c r="C1" s="32"/>
      <c r="D1" s="32"/>
      <c r="E1" s="32"/>
      <c r="F1" s="32"/>
      <c r="G1" s="32"/>
      <c r="H1" s="32"/>
      <c r="I1" s="32"/>
    </row>
    <row r="2" spans="1:9">
      <c r="A2" s="27" t="s">
        <v>0</v>
      </c>
      <c r="B2" s="33" t="s">
        <v>1</v>
      </c>
      <c r="C2" s="34"/>
      <c r="D2" s="33" t="s">
        <v>2</v>
      </c>
      <c r="E2" s="34"/>
      <c r="F2" s="27" t="s">
        <v>3</v>
      </c>
      <c r="G2" s="27" t="s">
        <v>46</v>
      </c>
      <c r="H2" s="27" t="s">
        <v>47</v>
      </c>
      <c r="I2" s="27" t="s">
        <v>48</v>
      </c>
    </row>
    <row r="3" spans="1:9" ht="22.5">
      <c r="A3" s="2" t="s">
        <v>4</v>
      </c>
      <c r="B3" s="2" t="s">
        <v>5</v>
      </c>
      <c r="C3" s="1" t="s">
        <v>6</v>
      </c>
      <c r="D3" s="2" t="s">
        <v>7</v>
      </c>
      <c r="E3" s="1" t="s">
        <v>8</v>
      </c>
      <c r="F3" s="3">
        <v>444200000</v>
      </c>
      <c r="G3" s="22">
        <v>276587579</v>
      </c>
      <c r="H3" s="3">
        <f>F3:F44-G3:G44</f>
        <v>167612421</v>
      </c>
      <c r="I3" s="3">
        <f>G3/F3*100</f>
        <v>62.266451823502919</v>
      </c>
    </row>
    <row r="4" spans="1:9" ht="22.5">
      <c r="A4" s="2" t="s">
        <v>4</v>
      </c>
      <c r="B4" s="2" t="s">
        <v>5</v>
      </c>
      <c r="C4" s="1" t="s">
        <v>6</v>
      </c>
      <c r="D4" s="2" t="s">
        <v>9</v>
      </c>
      <c r="E4" s="1" t="s">
        <v>10</v>
      </c>
      <c r="F4" s="3">
        <v>174100000</v>
      </c>
      <c r="G4" s="22">
        <v>107540020</v>
      </c>
      <c r="H4" s="3">
        <f t="shared" ref="H4:H35" si="0">F4-G4</f>
        <v>66559980</v>
      </c>
      <c r="I4" s="3">
        <f>G4/F4*100</f>
        <v>61.769109707064906</v>
      </c>
    </row>
    <row r="5" spans="1:9" ht="22.5">
      <c r="A5" s="2">
        <v>630</v>
      </c>
      <c r="B5" s="2">
        <v>20</v>
      </c>
      <c r="C5" s="1" t="s">
        <v>6</v>
      </c>
      <c r="D5" s="2">
        <v>404</v>
      </c>
      <c r="E5" s="1" t="s">
        <v>11</v>
      </c>
      <c r="F5" s="3">
        <v>4500000</v>
      </c>
      <c r="G5" s="22">
        <v>473513</v>
      </c>
      <c r="H5" s="3">
        <f t="shared" si="0"/>
        <v>4026487</v>
      </c>
      <c r="I5" s="3">
        <f>G5/F5*100</f>
        <v>10.522511111111111</v>
      </c>
    </row>
    <row r="6" spans="1:9" ht="22.5">
      <c r="A6" s="2" t="s">
        <v>4</v>
      </c>
      <c r="B6" s="2" t="s">
        <v>5</v>
      </c>
      <c r="C6" s="1" t="s">
        <v>6</v>
      </c>
      <c r="D6" s="2" t="s">
        <v>12</v>
      </c>
      <c r="E6" s="1" t="s">
        <v>13</v>
      </c>
      <c r="F6" s="3">
        <v>38000000</v>
      </c>
      <c r="G6" s="22">
        <v>25374497</v>
      </c>
      <c r="H6" s="3">
        <f t="shared" si="0"/>
        <v>12625503</v>
      </c>
      <c r="I6" s="3">
        <f t="shared" ref="I6:I35" si="1">G6/F6*100</f>
        <v>66.774992105263152</v>
      </c>
    </row>
    <row r="7" spans="1:9" ht="22.5">
      <c r="A7" s="2" t="s">
        <v>4</v>
      </c>
      <c r="B7" s="2" t="s">
        <v>5</v>
      </c>
      <c r="C7" s="1" t="s">
        <v>6</v>
      </c>
      <c r="D7" s="2" t="s">
        <v>14</v>
      </c>
      <c r="E7" s="1" t="s">
        <v>15</v>
      </c>
      <c r="F7" s="3">
        <v>40000000</v>
      </c>
      <c r="G7" s="22">
        <v>31421289</v>
      </c>
      <c r="H7" s="3">
        <f t="shared" si="0"/>
        <v>8578711</v>
      </c>
      <c r="I7" s="3">
        <f t="shared" si="1"/>
        <v>78.553222500000004</v>
      </c>
    </row>
    <row r="8" spans="1:9" ht="22.5">
      <c r="A8" s="2" t="s">
        <v>4</v>
      </c>
      <c r="B8" s="2" t="s">
        <v>5</v>
      </c>
      <c r="C8" s="1" t="s">
        <v>6</v>
      </c>
      <c r="D8" s="2" t="s">
        <v>16</v>
      </c>
      <c r="E8" s="1" t="s">
        <v>17</v>
      </c>
      <c r="F8" s="3">
        <v>10000000</v>
      </c>
      <c r="G8" s="22">
        <v>5363035</v>
      </c>
      <c r="H8" s="3">
        <f t="shared" si="0"/>
        <v>4636965</v>
      </c>
      <c r="I8" s="3">
        <f t="shared" si="1"/>
        <v>53.630350000000007</v>
      </c>
    </row>
    <row r="9" spans="1:9" ht="33.75" customHeight="1">
      <c r="A9" s="2" t="s">
        <v>4</v>
      </c>
      <c r="B9" s="2" t="s">
        <v>5</v>
      </c>
      <c r="C9" s="1" t="s">
        <v>6</v>
      </c>
      <c r="D9" s="2" t="s">
        <v>18</v>
      </c>
      <c r="E9" s="1" t="s">
        <v>19</v>
      </c>
      <c r="F9" s="3">
        <v>20000000</v>
      </c>
      <c r="G9" s="22">
        <v>13672340</v>
      </c>
      <c r="H9" s="3">
        <f t="shared" si="0"/>
        <v>6327660</v>
      </c>
      <c r="I9" s="3">
        <f t="shared" si="1"/>
        <v>68.361699999999999</v>
      </c>
    </row>
    <row r="10" spans="1:9" ht="22.5">
      <c r="A10" s="2" t="s">
        <v>4</v>
      </c>
      <c r="B10" s="2" t="s">
        <v>5</v>
      </c>
      <c r="C10" s="1" t="s">
        <v>6</v>
      </c>
      <c r="D10" s="2" t="s">
        <v>20</v>
      </c>
      <c r="E10" s="1" t="s">
        <v>21</v>
      </c>
      <c r="F10" s="3">
        <v>12000000</v>
      </c>
      <c r="G10" s="22">
        <v>7181823</v>
      </c>
      <c r="H10" s="3">
        <f t="shared" si="0"/>
        <v>4818177</v>
      </c>
      <c r="I10" s="3">
        <f t="shared" si="1"/>
        <v>59.848524999999995</v>
      </c>
    </row>
    <row r="11" spans="1:9" ht="22.5">
      <c r="A11" s="2" t="s">
        <v>4</v>
      </c>
      <c r="B11" s="2" t="s">
        <v>5</v>
      </c>
      <c r="C11" s="1" t="s">
        <v>6</v>
      </c>
      <c r="D11" s="2" t="s">
        <v>22</v>
      </c>
      <c r="E11" s="1" t="s">
        <v>23</v>
      </c>
      <c r="F11" s="3">
        <v>20000000</v>
      </c>
      <c r="G11" s="22">
        <v>13723892</v>
      </c>
      <c r="H11" s="3">
        <f t="shared" si="0"/>
        <v>6276108</v>
      </c>
      <c r="I11" s="3">
        <f t="shared" si="1"/>
        <v>68.619460000000004</v>
      </c>
    </row>
    <row r="12" spans="1:9" ht="22.5">
      <c r="A12" s="2" t="s">
        <v>4</v>
      </c>
      <c r="B12" s="2" t="s">
        <v>5</v>
      </c>
      <c r="C12" s="1" t="s">
        <v>6</v>
      </c>
      <c r="D12" s="2" t="s">
        <v>24</v>
      </c>
      <c r="E12" s="1" t="s">
        <v>25</v>
      </c>
      <c r="F12" s="3">
        <v>26500000</v>
      </c>
      <c r="G12" s="22">
        <v>17649174</v>
      </c>
      <c r="H12" s="3">
        <f t="shared" si="0"/>
        <v>8850826</v>
      </c>
      <c r="I12" s="3">
        <f t="shared" si="1"/>
        <v>66.600656603773587</v>
      </c>
    </row>
    <row r="13" spans="1:9" ht="22.5">
      <c r="A13" s="2" t="s">
        <v>4</v>
      </c>
      <c r="B13" s="2" t="s">
        <v>5</v>
      </c>
      <c r="C13" s="1" t="s">
        <v>6</v>
      </c>
      <c r="D13" s="2" t="s">
        <v>26</v>
      </c>
      <c r="E13" s="1" t="s">
        <v>27</v>
      </c>
      <c r="F13" s="3">
        <v>2000000</v>
      </c>
      <c r="G13" s="22">
        <v>1058950</v>
      </c>
      <c r="H13" s="3">
        <f t="shared" si="0"/>
        <v>941050</v>
      </c>
      <c r="I13" s="3">
        <f t="shared" si="1"/>
        <v>52.947500000000005</v>
      </c>
    </row>
    <row r="14" spans="1:9" ht="22.5">
      <c r="A14" s="2" t="s">
        <v>4</v>
      </c>
      <c r="B14" s="2" t="s">
        <v>5</v>
      </c>
      <c r="C14" s="1" t="s">
        <v>6</v>
      </c>
      <c r="D14" s="2" t="s">
        <v>44</v>
      </c>
      <c r="E14" s="1" t="s">
        <v>28</v>
      </c>
      <c r="F14" s="3">
        <v>22000000</v>
      </c>
      <c r="G14" s="16">
        <v>0</v>
      </c>
      <c r="H14" s="3">
        <f t="shared" si="0"/>
        <v>22000000</v>
      </c>
      <c r="I14" s="3">
        <f t="shared" si="1"/>
        <v>0</v>
      </c>
    </row>
    <row r="15" spans="1:9" ht="22.5">
      <c r="A15" s="2" t="s">
        <v>4</v>
      </c>
      <c r="B15" s="2" t="s">
        <v>5</v>
      </c>
      <c r="C15" s="1" t="s">
        <v>6</v>
      </c>
      <c r="D15" s="2" t="s">
        <v>52</v>
      </c>
      <c r="E15" s="1" t="s">
        <v>29</v>
      </c>
      <c r="F15" s="3">
        <v>500000</v>
      </c>
      <c r="G15" s="16">
        <v>0</v>
      </c>
      <c r="H15" s="3">
        <f t="shared" si="0"/>
        <v>500000</v>
      </c>
      <c r="I15" s="3">
        <f t="shared" si="1"/>
        <v>0</v>
      </c>
    </row>
    <row r="16" spans="1:9" ht="22.5">
      <c r="A16" s="2" t="s">
        <v>4</v>
      </c>
      <c r="B16" s="2" t="s">
        <v>5</v>
      </c>
      <c r="C16" s="1" t="s">
        <v>6</v>
      </c>
      <c r="D16" s="2" t="s">
        <v>30</v>
      </c>
      <c r="E16" s="1" t="s">
        <v>31</v>
      </c>
      <c r="F16" s="3">
        <v>4300000</v>
      </c>
      <c r="G16" s="26">
        <v>55000</v>
      </c>
      <c r="H16" s="3">
        <f t="shared" si="0"/>
        <v>4245000</v>
      </c>
      <c r="I16" s="3">
        <f t="shared" si="1"/>
        <v>1.2790697674418605</v>
      </c>
    </row>
    <row r="17" spans="1:9">
      <c r="A17" s="2" t="s">
        <v>4</v>
      </c>
      <c r="B17" s="2" t="s">
        <v>32</v>
      </c>
      <c r="C17" s="20" t="s">
        <v>33</v>
      </c>
      <c r="D17" s="2" t="s">
        <v>20</v>
      </c>
      <c r="E17" s="1" t="s">
        <v>21</v>
      </c>
      <c r="F17" s="3">
        <v>7500000</v>
      </c>
      <c r="G17" s="26">
        <v>2936768</v>
      </c>
      <c r="H17" s="3">
        <f t="shared" si="0"/>
        <v>4563232</v>
      </c>
      <c r="I17" s="3">
        <f t="shared" si="1"/>
        <v>39.156906666666671</v>
      </c>
    </row>
    <row r="18" spans="1:9">
      <c r="A18" s="2" t="s">
        <v>4</v>
      </c>
      <c r="B18" s="2" t="s">
        <v>32</v>
      </c>
      <c r="C18" s="20" t="s">
        <v>33</v>
      </c>
      <c r="D18" s="2" t="s">
        <v>22</v>
      </c>
      <c r="E18" s="1" t="s">
        <v>23</v>
      </c>
      <c r="F18" s="3">
        <v>4400000</v>
      </c>
      <c r="G18" s="26">
        <v>197707</v>
      </c>
      <c r="H18" s="3">
        <f t="shared" si="0"/>
        <v>4202293</v>
      </c>
      <c r="I18" s="3">
        <f t="shared" si="1"/>
        <v>4.4933409090909091</v>
      </c>
    </row>
    <row r="19" spans="1:9" ht="21.75" customHeight="1">
      <c r="A19" s="2" t="s">
        <v>4</v>
      </c>
      <c r="B19" s="2" t="s">
        <v>49</v>
      </c>
      <c r="C19" s="20" t="s">
        <v>34</v>
      </c>
      <c r="D19" s="2" t="s">
        <v>18</v>
      </c>
      <c r="E19" s="1" t="s">
        <v>19</v>
      </c>
      <c r="F19" s="3">
        <v>1500000</v>
      </c>
      <c r="G19" s="26">
        <v>705917</v>
      </c>
      <c r="H19" s="3">
        <f t="shared" si="0"/>
        <v>794083</v>
      </c>
      <c r="I19" s="3">
        <f t="shared" si="1"/>
        <v>47.061133333333331</v>
      </c>
    </row>
    <row r="20" spans="1:9" ht="18" customHeight="1">
      <c r="A20" s="2">
        <v>630</v>
      </c>
      <c r="B20" s="2">
        <v>22</v>
      </c>
      <c r="C20" s="20" t="s">
        <v>34</v>
      </c>
      <c r="D20" s="2">
        <v>425</v>
      </c>
      <c r="E20" s="1" t="s">
        <v>21</v>
      </c>
      <c r="F20" s="3">
        <v>1000000</v>
      </c>
      <c r="G20" s="16">
        <v>0</v>
      </c>
      <c r="H20" s="3">
        <f>F20-G20</f>
        <v>1000000</v>
      </c>
      <c r="I20" s="3">
        <f>G20/F20*100</f>
        <v>0</v>
      </c>
    </row>
    <row r="21" spans="1:9" ht="22.5">
      <c r="A21" s="2" t="s">
        <v>4</v>
      </c>
      <c r="B21" s="2" t="s">
        <v>49</v>
      </c>
      <c r="C21" s="20" t="s">
        <v>34</v>
      </c>
      <c r="D21" s="2" t="s">
        <v>44</v>
      </c>
      <c r="E21" s="1" t="s">
        <v>28</v>
      </c>
      <c r="F21" s="3">
        <v>16300000</v>
      </c>
      <c r="G21" s="16">
        <f>[1]ПОСТАВКА!G110</f>
        <v>0</v>
      </c>
      <c r="H21" s="3">
        <f t="shared" si="0"/>
        <v>16300000</v>
      </c>
      <c r="I21" s="3">
        <f t="shared" si="1"/>
        <v>0</v>
      </c>
    </row>
    <row r="22" spans="1:9">
      <c r="A22" s="2" t="s">
        <v>4</v>
      </c>
      <c r="B22" s="2" t="s">
        <v>49</v>
      </c>
      <c r="C22" s="20" t="s">
        <v>34</v>
      </c>
      <c r="D22" s="2" t="s">
        <v>50</v>
      </c>
      <c r="E22" s="1" t="s">
        <v>35</v>
      </c>
      <c r="F22" s="3">
        <v>25700000</v>
      </c>
      <c r="G22" s="16">
        <f>[1]ПОСТАВКА!G113</f>
        <v>0</v>
      </c>
      <c r="H22" s="3">
        <f t="shared" si="0"/>
        <v>25700000</v>
      </c>
      <c r="I22" s="3">
        <f t="shared" si="1"/>
        <v>0</v>
      </c>
    </row>
    <row r="23" spans="1:9" ht="22.5">
      <c r="A23" s="2" t="s">
        <v>4</v>
      </c>
      <c r="B23" s="2" t="s">
        <v>36</v>
      </c>
      <c r="C23" s="20" t="s">
        <v>37</v>
      </c>
      <c r="D23" s="2" t="s">
        <v>16</v>
      </c>
      <c r="E23" s="1" t="s">
        <v>17</v>
      </c>
      <c r="F23" s="3">
        <v>300000</v>
      </c>
      <c r="G23" s="16">
        <v>0</v>
      </c>
      <c r="H23" s="3">
        <f t="shared" si="0"/>
        <v>300000</v>
      </c>
      <c r="I23" s="3">
        <f t="shared" si="1"/>
        <v>0</v>
      </c>
    </row>
    <row r="24" spans="1:9" ht="21.75" customHeight="1">
      <c r="A24" s="2" t="s">
        <v>4</v>
      </c>
      <c r="B24" s="2" t="s">
        <v>36</v>
      </c>
      <c r="C24" s="20" t="s">
        <v>37</v>
      </c>
      <c r="D24" s="2" t="s">
        <v>18</v>
      </c>
      <c r="E24" s="1" t="s">
        <v>19</v>
      </c>
      <c r="F24" s="3">
        <v>1500000</v>
      </c>
      <c r="G24" s="16">
        <v>1030376</v>
      </c>
      <c r="H24" s="3">
        <f t="shared" si="0"/>
        <v>469624</v>
      </c>
      <c r="I24" s="3">
        <f t="shared" si="1"/>
        <v>68.691733333333332</v>
      </c>
    </row>
    <row r="25" spans="1:9" ht="21" customHeight="1">
      <c r="A25" s="2" t="s">
        <v>4</v>
      </c>
      <c r="B25" s="2" t="s">
        <v>36</v>
      </c>
      <c r="C25" s="20" t="s">
        <v>37</v>
      </c>
      <c r="D25" s="2">
        <v>425</v>
      </c>
      <c r="E25" s="1" t="s">
        <v>21</v>
      </c>
      <c r="F25" s="3">
        <v>1400000</v>
      </c>
      <c r="G25" s="16">
        <v>119475</v>
      </c>
      <c r="H25" s="3">
        <f t="shared" si="0"/>
        <v>1280525</v>
      </c>
      <c r="I25" s="3">
        <f t="shared" si="1"/>
        <v>8.5339285714285715</v>
      </c>
    </row>
    <row r="26" spans="1:9">
      <c r="A26" s="2">
        <v>630</v>
      </c>
      <c r="B26" s="2">
        <v>23</v>
      </c>
      <c r="C26" s="20" t="s">
        <v>37</v>
      </c>
      <c r="D26" s="2">
        <v>426</v>
      </c>
      <c r="E26" s="1" t="s">
        <v>23</v>
      </c>
      <c r="F26" s="3">
        <v>400000</v>
      </c>
      <c r="G26" s="16">
        <f>[1]ПОСТАВКА!G121</f>
        <v>0</v>
      </c>
      <c r="H26" s="3">
        <f t="shared" si="0"/>
        <v>400000</v>
      </c>
      <c r="I26" s="3">
        <f t="shared" si="1"/>
        <v>0</v>
      </c>
    </row>
    <row r="27" spans="1:9" ht="22.5">
      <c r="A27" s="2">
        <v>630</v>
      </c>
      <c r="B27" s="2">
        <v>23</v>
      </c>
      <c r="C27" s="20" t="s">
        <v>37</v>
      </c>
      <c r="D27" s="2">
        <v>480</v>
      </c>
      <c r="E27" s="1" t="s">
        <v>28</v>
      </c>
      <c r="F27" s="3">
        <v>4600000</v>
      </c>
      <c r="G27" s="16">
        <v>0</v>
      </c>
      <c r="H27" s="3">
        <f>F27-G27</f>
        <v>4600000</v>
      </c>
      <c r="I27" s="3">
        <f>G27/F27*100</f>
        <v>0</v>
      </c>
    </row>
    <row r="28" spans="1:9">
      <c r="A28" s="2">
        <v>630</v>
      </c>
      <c r="B28" s="2">
        <v>23</v>
      </c>
      <c r="C28" s="20" t="s">
        <v>37</v>
      </c>
      <c r="D28" s="2">
        <v>483</v>
      </c>
      <c r="E28" s="1" t="s">
        <v>29</v>
      </c>
      <c r="F28" s="3">
        <v>300000</v>
      </c>
      <c r="G28" s="16">
        <v>0</v>
      </c>
      <c r="H28" s="3">
        <f>F28-G28</f>
        <v>300000</v>
      </c>
      <c r="I28" s="3">
        <f>G28/F28*100</f>
        <v>0</v>
      </c>
    </row>
    <row r="29" spans="1:9">
      <c r="A29" s="2">
        <v>25</v>
      </c>
      <c r="B29" s="2" t="s">
        <v>38</v>
      </c>
      <c r="C29" s="1" t="s">
        <v>39</v>
      </c>
      <c r="D29" s="2" t="s">
        <v>12</v>
      </c>
      <c r="E29" s="1" t="s">
        <v>13</v>
      </c>
      <c r="F29" s="3">
        <v>2000000</v>
      </c>
      <c r="G29" s="26">
        <v>831631</v>
      </c>
      <c r="H29" s="3">
        <f t="shared" si="0"/>
        <v>1168369</v>
      </c>
      <c r="I29" s="3">
        <f t="shared" si="1"/>
        <v>41.58155</v>
      </c>
    </row>
    <row r="30" spans="1:9" ht="20.25" customHeight="1">
      <c r="A30" s="2">
        <v>630</v>
      </c>
      <c r="B30" s="2" t="s">
        <v>38</v>
      </c>
      <c r="C30" s="1" t="s">
        <v>39</v>
      </c>
      <c r="D30" s="2" t="s">
        <v>18</v>
      </c>
      <c r="E30" s="1" t="s">
        <v>19</v>
      </c>
      <c r="F30" s="3">
        <v>1500000</v>
      </c>
      <c r="G30" s="26">
        <v>579675</v>
      </c>
      <c r="H30" s="3">
        <f t="shared" si="0"/>
        <v>920325</v>
      </c>
      <c r="I30" s="3">
        <f t="shared" si="1"/>
        <v>38.645000000000003</v>
      </c>
    </row>
    <row r="31" spans="1:9">
      <c r="A31" s="2" t="s">
        <v>4</v>
      </c>
      <c r="B31" s="2" t="s">
        <v>38</v>
      </c>
      <c r="C31" s="1" t="s">
        <v>39</v>
      </c>
      <c r="D31" s="2" t="s">
        <v>20</v>
      </c>
      <c r="E31" s="1" t="s">
        <v>21</v>
      </c>
      <c r="F31" s="3">
        <v>2000000</v>
      </c>
      <c r="G31" s="26">
        <v>494579</v>
      </c>
      <c r="H31" s="3">
        <f t="shared" si="0"/>
        <v>1505421</v>
      </c>
      <c r="I31" s="3">
        <f t="shared" si="1"/>
        <v>24.728950000000001</v>
      </c>
    </row>
    <row r="32" spans="1:9">
      <c r="A32" s="2" t="s">
        <v>4</v>
      </c>
      <c r="B32" s="2" t="s">
        <v>38</v>
      </c>
      <c r="C32" s="1" t="s">
        <v>39</v>
      </c>
      <c r="D32" s="2" t="s">
        <v>22</v>
      </c>
      <c r="E32" s="1" t="s">
        <v>23</v>
      </c>
      <c r="F32" s="3">
        <f>[1]БУЏЕТ!F31</f>
        <v>1000000</v>
      </c>
      <c r="G32" s="26">
        <v>284471</v>
      </c>
      <c r="H32" s="3">
        <f t="shared" si="0"/>
        <v>715529</v>
      </c>
      <c r="I32" s="3">
        <f t="shared" si="1"/>
        <v>28.447099999999999</v>
      </c>
    </row>
    <row r="33" spans="1:9" ht="25.5" customHeight="1">
      <c r="A33" s="2" t="s">
        <v>4</v>
      </c>
      <c r="B33" s="2" t="s">
        <v>38</v>
      </c>
      <c r="C33" s="1" t="s">
        <v>39</v>
      </c>
      <c r="D33" s="2" t="s">
        <v>30</v>
      </c>
      <c r="E33" s="1" t="s">
        <v>40</v>
      </c>
      <c r="F33" s="3">
        <v>6000000</v>
      </c>
      <c r="G33" s="26">
        <v>1959375</v>
      </c>
      <c r="H33" s="3">
        <f t="shared" si="0"/>
        <v>4040625</v>
      </c>
      <c r="I33" s="3">
        <f t="shared" si="1"/>
        <v>32.65625</v>
      </c>
    </row>
    <row r="34" spans="1:9">
      <c r="A34" s="2" t="s">
        <v>4</v>
      </c>
      <c r="B34" s="2" t="s">
        <v>41</v>
      </c>
      <c r="C34" s="1" t="s">
        <v>42</v>
      </c>
      <c r="D34" s="2">
        <v>420</v>
      </c>
      <c r="E34" s="1" t="s">
        <v>13</v>
      </c>
      <c r="F34" s="3">
        <v>1000000</v>
      </c>
      <c r="G34" s="16">
        <f>[1]ПОСТАВКА!G150</f>
        <v>0</v>
      </c>
      <c r="H34" s="3">
        <f t="shared" si="0"/>
        <v>1000000</v>
      </c>
      <c r="I34" s="3">
        <f t="shared" si="1"/>
        <v>0</v>
      </c>
    </row>
    <row r="35" spans="1:9">
      <c r="A35" s="2" t="s">
        <v>4</v>
      </c>
      <c r="B35" s="2" t="s">
        <v>41</v>
      </c>
      <c r="C35" s="1" t="s">
        <v>42</v>
      </c>
      <c r="D35" s="2" t="s">
        <v>20</v>
      </c>
      <c r="E35" s="1" t="s">
        <v>21</v>
      </c>
      <c r="F35" s="3">
        <v>7000000</v>
      </c>
      <c r="G35" s="16">
        <f>[1]ПОСТАВКА!G152</f>
        <v>0</v>
      </c>
      <c r="H35" s="3">
        <f t="shared" si="0"/>
        <v>7000000</v>
      </c>
      <c r="I35" s="3">
        <f t="shared" si="1"/>
        <v>0</v>
      </c>
    </row>
    <row r="36" spans="1:9">
      <c r="A36" s="2">
        <v>630</v>
      </c>
      <c r="B36" s="2">
        <v>27</v>
      </c>
      <c r="C36" s="1" t="s">
        <v>42</v>
      </c>
      <c r="D36" s="2">
        <v>426</v>
      </c>
      <c r="E36" s="1" t="s">
        <v>23</v>
      </c>
      <c r="F36" s="3">
        <v>2000000</v>
      </c>
      <c r="G36" s="16">
        <v>0</v>
      </c>
      <c r="H36" s="3">
        <f>F36-G36</f>
        <v>2000000</v>
      </c>
      <c r="I36" s="3">
        <f>G36/F36*100</f>
        <v>0</v>
      </c>
    </row>
    <row r="37" spans="1:9" ht="22.5">
      <c r="A37" s="2">
        <v>785</v>
      </c>
      <c r="B37" s="2">
        <v>28</v>
      </c>
      <c r="C37" s="1" t="s">
        <v>43</v>
      </c>
      <c r="D37" s="2">
        <v>420</v>
      </c>
      <c r="E37" s="1" t="s">
        <v>13</v>
      </c>
      <c r="F37" s="3">
        <v>1100000</v>
      </c>
      <c r="G37" s="11">
        <v>980202</v>
      </c>
      <c r="H37" s="3">
        <f>F37-G37</f>
        <v>119798</v>
      </c>
      <c r="I37" s="3">
        <f>G37/F37*100</f>
        <v>89.109272727272725</v>
      </c>
    </row>
    <row r="38" spans="1:9" ht="23.25" customHeight="1">
      <c r="A38" s="2" t="s">
        <v>51</v>
      </c>
      <c r="B38" s="2">
        <v>28</v>
      </c>
      <c r="C38" s="1" t="s">
        <v>43</v>
      </c>
      <c r="D38" s="2">
        <v>424</v>
      </c>
      <c r="E38" s="1" t="s">
        <v>19</v>
      </c>
      <c r="F38" s="3">
        <v>250000</v>
      </c>
      <c r="G38" s="11">
        <v>0</v>
      </c>
      <c r="H38" s="3">
        <f t="shared" ref="H38:H41" si="2">F38-G38</f>
        <v>250000</v>
      </c>
      <c r="I38" s="3">
        <f t="shared" ref="I38:I43" si="3">G38/F38*100</f>
        <v>0</v>
      </c>
    </row>
    <row r="39" spans="1:9" ht="22.5">
      <c r="A39" s="2">
        <v>785</v>
      </c>
      <c r="B39" s="2">
        <v>28</v>
      </c>
      <c r="C39" s="1" t="s">
        <v>43</v>
      </c>
      <c r="D39" s="2">
        <v>425</v>
      </c>
      <c r="E39" s="1" t="s">
        <v>21</v>
      </c>
      <c r="F39" s="3">
        <v>80000</v>
      </c>
      <c r="G39" s="26">
        <v>7723</v>
      </c>
      <c r="H39" s="3">
        <f>F39-G39</f>
        <v>72277</v>
      </c>
      <c r="I39" s="3">
        <f>G39/F39*100</f>
        <v>9.6537500000000005</v>
      </c>
    </row>
    <row r="40" spans="1:9" ht="22.5">
      <c r="A40" s="2" t="s">
        <v>51</v>
      </c>
      <c r="B40" s="2">
        <v>28</v>
      </c>
      <c r="C40" s="1" t="s">
        <v>43</v>
      </c>
      <c r="D40" s="2">
        <v>426</v>
      </c>
      <c r="E40" s="1" t="s">
        <v>23</v>
      </c>
      <c r="F40" s="3">
        <v>100000</v>
      </c>
      <c r="G40" s="26">
        <v>42945</v>
      </c>
      <c r="H40" s="3">
        <f t="shared" si="2"/>
        <v>57055</v>
      </c>
      <c r="I40" s="3">
        <f t="shared" si="3"/>
        <v>42.945</v>
      </c>
    </row>
    <row r="41" spans="1:9" ht="22.5">
      <c r="A41" s="2" t="s">
        <v>51</v>
      </c>
      <c r="B41" s="2">
        <v>28</v>
      </c>
      <c r="C41" s="1" t="s">
        <v>43</v>
      </c>
      <c r="D41" s="2">
        <v>427</v>
      </c>
      <c r="E41" s="1" t="s">
        <v>25</v>
      </c>
      <c r="F41" s="3">
        <v>4160000</v>
      </c>
      <c r="G41" s="26">
        <v>3153452</v>
      </c>
      <c r="H41" s="3">
        <f t="shared" si="2"/>
        <v>1006548</v>
      </c>
      <c r="I41" s="3">
        <f t="shared" si="3"/>
        <v>75.804134615384612</v>
      </c>
    </row>
    <row r="42" spans="1:9" ht="22.5">
      <c r="A42" s="2">
        <v>785</v>
      </c>
      <c r="B42" s="2">
        <v>28</v>
      </c>
      <c r="C42" s="1" t="s">
        <v>43</v>
      </c>
      <c r="D42" s="2">
        <v>480</v>
      </c>
      <c r="E42" s="1" t="s">
        <v>28</v>
      </c>
      <c r="F42" s="3">
        <v>2570000</v>
      </c>
      <c r="G42" s="11">
        <v>0</v>
      </c>
      <c r="H42" s="3">
        <f>F42-G42</f>
        <v>2570000</v>
      </c>
      <c r="I42" s="3">
        <f>G42/F42*100</f>
        <v>0</v>
      </c>
    </row>
    <row r="43" spans="1:9" ht="22.5">
      <c r="A43" s="2">
        <v>785</v>
      </c>
      <c r="B43" s="2">
        <v>28</v>
      </c>
      <c r="C43" s="1" t="s">
        <v>43</v>
      </c>
      <c r="D43" s="2">
        <v>485</v>
      </c>
      <c r="E43" s="1" t="s">
        <v>31</v>
      </c>
      <c r="F43" s="3">
        <v>5500000</v>
      </c>
      <c r="G43" s="11">
        <v>0</v>
      </c>
      <c r="H43" s="3">
        <f>F43-G43</f>
        <v>5500000</v>
      </c>
      <c r="I43" s="3">
        <f t="shared" si="3"/>
        <v>0</v>
      </c>
    </row>
    <row r="44" spans="1:9">
      <c r="A44" s="35" t="s">
        <v>45</v>
      </c>
      <c r="B44" s="38"/>
      <c r="C44" s="38"/>
      <c r="D44" s="38"/>
      <c r="E44" s="39"/>
      <c r="F44" s="4">
        <f>SUM(F3:F43)</f>
        <v>919260000</v>
      </c>
      <c r="G44" s="17">
        <f>SUM(G3:G43)</f>
        <v>513425408</v>
      </c>
      <c r="H44" s="4">
        <f>SUM(F44-G44)</f>
        <v>405834592</v>
      </c>
      <c r="I44" s="4">
        <f>G44/F44*100</f>
        <v>55.852034027369847</v>
      </c>
    </row>
    <row r="45" spans="1:9">
      <c r="A45" s="14"/>
      <c r="B45" s="14"/>
      <c r="C45" s="14"/>
      <c r="D45" s="14"/>
      <c r="E45" s="14"/>
      <c r="F45" s="15"/>
      <c r="G45" s="18"/>
      <c r="H45" s="15"/>
      <c r="I45" s="15"/>
    </row>
    <row r="46" spans="1:9">
      <c r="C46" s="7" t="s">
        <v>53</v>
      </c>
    </row>
    <row r="47" spans="1:9">
      <c r="C47" s="7" t="s">
        <v>54</v>
      </c>
    </row>
    <row r="48" spans="1:9">
      <c r="C48" s="7" t="s">
        <v>55</v>
      </c>
    </row>
  </sheetData>
  <protectedRanges>
    <protectedRange sqref="A1" name="Range1"/>
  </protectedRanges>
  <mergeCells count="4">
    <mergeCell ref="A1:I1"/>
    <mergeCell ref="B2:C2"/>
    <mergeCell ref="D2:E2"/>
    <mergeCell ref="A44:E44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31.01.2024</vt:lpstr>
      <vt:lpstr>29.02.2024</vt:lpstr>
      <vt:lpstr>31.03.2024</vt:lpstr>
      <vt:lpstr>30.04.2024</vt:lpstr>
      <vt:lpstr>31.05.2024</vt:lpstr>
      <vt:lpstr>30.06.2024</vt:lpstr>
      <vt:lpstr>31.07.2024</vt:lpstr>
      <vt:lpstr>31.08.2024</vt:lpstr>
      <vt:lpstr>30.09.2024</vt:lpstr>
      <vt:lpstr>31.10.2024</vt:lpstr>
      <vt:lpstr>30.11.2024</vt:lpstr>
      <vt:lpstr>31.12.2024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Tasevska</dc:creator>
  <cp:lastModifiedBy>Biljana Doncevska</cp:lastModifiedBy>
  <cp:lastPrinted>2025-03-11T10:14:27Z</cp:lastPrinted>
  <dcterms:created xsi:type="dcterms:W3CDTF">2024-01-11T08:44:23Z</dcterms:created>
  <dcterms:modified xsi:type="dcterms:W3CDTF">2025-05-05T12:54:17Z</dcterms:modified>
</cp:coreProperties>
</file>