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tasevska\Desktop\2026\"/>
    </mc:Choice>
  </mc:AlternateContent>
  <bookViews>
    <workbookView xWindow="-120" yWindow="-120" windowWidth="29040" windowHeight="15840"/>
  </bookViews>
  <sheets>
    <sheet name="ПОСТАВКА" sheetId="1" r:id="rId1"/>
    <sheet name="БУЏЕТ 2026" sheetId="2" r:id="rId2"/>
    <sheet name="ИЗВРШУВАЊЕ" sheetId="3" r:id="rId3"/>
    <sheet name="31.01.2026" sheetId="5" r:id="rId4"/>
    <sheet name="28.02.2026" sheetId="6" r:id="rId5"/>
    <sheet name="31.03.2026" sheetId="7" r:id="rId6"/>
    <sheet name="30.04.2026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8" l="1"/>
  <c r="I51" i="8" s="1"/>
  <c r="F51" i="8"/>
  <c r="H51" i="8" s="1"/>
  <c r="I50" i="8"/>
  <c r="H50" i="8"/>
  <c r="I49" i="8"/>
  <c r="H49" i="8"/>
  <c r="I48" i="8"/>
  <c r="H48" i="8"/>
  <c r="I47" i="8"/>
  <c r="H47" i="8"/>
  <c r="I46" i="8"/>
  <c r="H46" i="8"/>
  <c r="I45" i="8"/>
  <c r="H45" i="8"/>
  <c r="I44" i="8"/>
  <c r="H44" i="8"/>
  <c r="I43" i="8"/>
  <c r="H43" i="8"/>
  <c r="I42" i="8"/>
  <c r="H42" i="8"/>
  <c r="I41" i="8"/>
  <c r="H41" i="8"/>
  <c r="I40" i="8"/>
  <c r="H40" i="8"/>
  <c r="I39" i="8"/>
  <c r="H39" i="8"/>
  <c r="I38" i="8"/>
  <c r="H38" i="8"/>
  <c r="I37" i="8"/>
  <c r="H37" i="8"/>
  <c r="I36" i="8"/>
  <c r="H36" i="8"/>
  <c r="I35" i="8"/>
  <c r="H35" i="8"/>
  <c r="I34" i="8"/>
  <c r="H34" i="8"/>
  <c r="I33" i="8"/>
  <c r="H33" i="8"/>
  <c r="I32" i="8"/>
  <c r="H32" i="8"/>
  <c r="I31" i="8"/>
  <c r="H31" i="8"/>
  <c r="I30" i="8"/>
  <c r="H30" i="8"/>
  <c r="I29" i="8"/>
  <c r="H29" i="8"/>
  <c r="I28" i="8"/>
  <c r="H28" i="8"/>
  <c r="I27" i="8"/>
  <c r="H27" i="8"/>
  <c r="I26" i="8"/>
  <c r="H26" i="8"/>
  <c r="I25" i="8"/>
  <c r="H25" i="8"/>
  <c r="I24" i="8"/>
  <c r="H24" i="8"/>
  <c r="I23" i="8"/>
  <c r="H23" i="8"/>
  <c r="I22" i="8"/>
  <c r="H22" i="8"/>
  <c r="I21" i="8"/>
  <c r="H21" i="8"/>
  <c r="I20" i="8"/>
  <c r="H20" i="8"/>
  <c r="I19" i="8"/>
  <c r="H19" i="8"/>
  <c r="I18" i="8"/>
  <c r="H18" i="8"/>
  <c r="I17" i="8"/>
  <c r="H17" i="8"/>
  <c r="I16" i="8"/>
  <c r="H16" i="8"/>
  <c r="I15" i="8"/>
  <c r="H15" i="8"/>
  <c r="I14" i="8"/>
  <c r="H14" i="8"/>
  <c r="I13" i="8"/>
  <c r="H13" i="8"/>
  <c r="I12" i="8"/>
  <c r="H12" i="8"/>
  <c r="I11" i="8"/>
  <c r="H11" i="8"/>
  <c r="I10" i="8"/>
  <c r="H10" i="8"/>
  <c r="I9" i="8"/>
  <c r="H9" i="8"/>
  <c r="I8" i="8"/>
  <c r="H8" i="8"/>
  <c r="I7" i="8"/>
  <c r="H7" i="8"/>
  <c r="I6" i="8"/>
  <c r="H6" i="8"/>
  <c r="I5" i="8"/>
  <c r="H5" i="8"/>
  <c r="I4" i="8"/>
  <c r="H4" i="8"/>
  <c r="I3" i="8"/>
  <c r="H3" i="8"/>
  <c r="G51" i="7" l="1"/>
  <c r="F51" i="7"/>
  <c r="I50" i="7"/>
  <c r="H50" i="7"/>
  <c r="I49" i="7"/>
  <c r="H49" i="7"/>
  <c r="I48" i="7"/>
  <c r="H48" i="7"/>
  <c r="I47" i="7"/>
  <c r="H47" i="7"/>
  <c r="I46" i="7"/>
  <c r="H46" i="7"/>
  <c r="I45" i="7"/>
  <c r="H45" i="7"/>
  <c r="I44" i="7"/>
  <c r="H44" i="7"/>
  <c r="I43" i="7"/>
  <c r="H43" i="7"/>
  <c r="I42" i="7"/>
  <c r="H42" i="7"/>
  <c r="I41" i="7"/>
  <c r="H41" i="7"/>
  <c r="I40" i="7"/>
  <c r="H40" i="7"/>
  <c r="I39" i="7"/>
  <c r="H39" i="7"/>
  <c r="I38" i="7"/>
  <c r="H38" i="7"/>
  <c r="I37" i="7"/>
  <c r="H37" i="7"/>
  <c r="I36" i="7"/>
  <c r="H36" i="7"/>
  <c r="I35" i="7"/>
  <c r="H35" i="7"/>
  <c r="I34" i="7"/>
  <c r="H34" i="7"/>
  <c r="I33" i="7"/>
  <c r="H33" i="7"/>
  <c r="I32" i="7"/>
  <c r="H32" i="7"/>
  <c r="I31" i="7"/>
  <c r="H31" i="7"/>
  <c r="I30" i="7"/>
  <c r="H30" i="7"/>
  <c r="I29" i="7"/>
  <c r="H29" i="7"/>
  <c r="I28" i="7"/>
  <c r="H28" i="7"/>
  <c r="I27" i="7"/>
  <c r="H27" i="7"/>
  <c r="I26" i="7"/>
  <c r="H26" i="7"/>
  <c r="I25" i="7"/>
  <c r="H25" i="7"/>
  <c r="I24" i="7"/>
  <c r="H24" i="7"/>
  <c r="I23" i="7"/>
  <c r="H23" i="7"/>
  <c r="I22" i="7"/>
  <c r="H22" i="7"/>
  <c r="I21" i="7"/>
  <c r="H21" i="7"/>
  <c r="I20" i="7"/>
  <c r="H20" i="7"/>
  <c r="I19" i="7"/>
  <c r="H19" i="7"/>
  <c r="I18" i="7"/>
  <c r="H18" i="7"/>
  <c r="I17" i="7"/>
  <c r="H17" i="7"/>
  <c r="I16" i="7"/>
  <c r="H16" i="7"/>
  <c r="I15" i="7"/>
  <c r="H15" i="7"/>
  <c r="I14" i="7"/>
  <c r="H14" i="7"/>
  <c r="I13" i="7"/>
  <c r="H13" i="7"/>
  <c r="I12" i="7"/>
  <c r="H12" i="7"/>
  <c r="I11" i="7"/>
  <c r="H11" i="7"/>
  <c r="I10" i="7"/>
  <c r="H10" i="7"/>
  <c r="I9" i="7"/>
  <c r="H9" i="7"/>
  <c r="I8" i="7"/>
  <c r="H8" i="7"/>
  <c r="I7" i="7"/>
  <c r="H7" i="7"/>
  <c r="I6" i="7"/>
  <c r="H6" i="7"/>
  <c r="I5" i="7"/>
  <c r="H5" i="7"/>
  <c r="I4" i="7"/>
  <c r="H4" i="7"/>
  <c r="I3" i="7"/>
  <c r="H3" i="7"/>
  <c r="H51" i="7" l="1"/>
  <c r="I51" i="7"/>
  <c r="G50" i="3"/>
  <c r="G49" i="3"/>
  <c r="G48" i="3"/>
  <c r="G47" i="3"/>
  <c r="G46" i="3"/>
  <c r="G123" i="1" l="1"/>
  <c r="F123" i="1"/>
  <c r="H124" i="1"/>
  <c r="G51" i="6" l="1"/>
  <c r="F51" i="6"/>
  <c r="H51" i="6" s="1"/>
  <c r="I50" i="6"/>
  <c r="H50" i="6"/>
  <c r="I49" i="6"/>
  <c r="H49" i="6"/>
  <c r="I48" i="6"/>
  <c r="H48" i="6"/>
  <c r="I47" i="6"/>
  <c r="H47" i="6"/>
  <c r="I46" i="6"/>
  <c r="H46" i="6"/>
  <c r="I45" i="6"/>
  <c r="H45" i="6"/>
  <c r="I44" i="6"/>
  <c r="H44" i="6"/>
  <c r="I43" i="6"/>
  <c r="H43" i="6"/>
  <c r="I42" i="6"/>
  <c r="H42" i="6"/>
  <c r="I41" i="6"/>
  <c r="H41" i="6"/>
  <c r="I40" i="6"/>
  <c r="H40" i="6"/>
  <c r="I39" i="6"/>
  <c r="H39" i="6"/>
  <c r="I38" i="6"/>
  <c r="H38" i="6"/>
  <c r="I37" i="6"/>
  <c r="H37" i="6"/>
  <c r="I36" i="6"/>
  <c r="H36" i="6"/>
  <c r="I35" i="6"/>
  <c r="H35" i="6"/>
  <c r="I34" i="6"/>
  <c r="H34" i="6"/>
  <c r="I33" i="6"/>
  <c r="H33" i="6"/>
  <c r="I32" i="6"/>
  <c r="H32" i="6"/>
  <c r="I31" i="6"/>
  <c r="H31" i="6"/>
  <c r="I30" i="6"/>
  <c r="H30" i="6"/>
  <c r="I29" i="6"/>
  <c r="H29" i="6"/>
  <c r="I28" i="6"/>
  <c r="H28" i="6"/>
  <c r="I27" i="6"/>
  <c r="H27" i="6"/>
  <c r="I26" i="6"/>
  <c r="H26" i="6"/>
  <c r="I25" i="6"/>
  <c r="H25" i="6"/>
  <c r="I24" i="6"/>
  <c r="H24" i="6"/>
  <c r="I23" i="6"/>
  <c r="H23" i="6"/>
  <c r="I22" i="6"/>
  <c r="H22" i="6"/>
  <c r="I21" i="6"/>
  <c r="H21" i="6"/>
  <c r="I20" i="6"/>
  <c r="H20" i="6"/>
  <c r="I19" i="6"/>
  <c r="H19" i="6"/>
  <c r="I18" i="6"/>
  <c r="H18" i="6"/>
  <c r="I17" i="6"/>
  <c r="H17" i="6"/>
  <c r="I16" i="6"/>
  <c r="H16" i="6"/>
  <c r="I15" i="6"/>
  <c r="H15" i="6"/>
  <c r="I14" i="6"/>
  <c r="H14" i="6"/>
  <c r="I13" i="6"/>
  <c r="H13" i="6"/>
  <c r="I12" i="6"/>
  <c r="H12" i="6"/>
  <c r="I11" i="6"/>
  <c r="H11" i="6"/>
  <c r="I10" i="6"/>
  <c r="H10" i="6"/>
  <c r="I9" i="6"/>
  <c r="H9" i="6"/>
  <c r="I8" i="6"/>
  <c r="H8" i="6"/>
  <c r="I7" i="6"/>
  <c r="H7" i="6"/>
  <c r="I6" i="6"/>
  <c r="H6" i="6"/>
  <c r="I5" i="6"/>
  <c r="H5" i="6"/>
  <c r="I4" i="6"/>
  <c r="H4" i="6"/>
  <c r="I3" i="6"/>
  <c r="H3" i="6"/>
  <c r="G105" i="1"/>
  <c r="I51" i="6" l="1"/>
  <c r="G84" i="1"/>
  <c r="G51" i="5" l="1"/>
  <c r="H50" i="5"/>
  <c r="I50" i="5"/>
  <c r="H49" i="5"/>
  <c r="I49" i="5"/>
  <c r="H48" i="5"/>
  <c r="I48" i="5"/>
  <c r="H47" i="5"/>
  <c r="I47" i="5"/>
  <c r="H46" i="5"/>
  <c r="I46" i="5"/>
  <c r="H45" i="5"/>
  <c r="I45" i="5"/>
  <c r="H44" i="5"/>
  <c r="I44" i="5"/>
  <c r="F51" i="5"/>
  <c r="I43" i="5"/>
  <c r="H43" i="5"/>
  <c r="I42" i="5"/>
  <c r="H42" i="5"/>
  <c r="I41" i="5"/>
  <c r="H41" i="5"/>
  <c r="I40" i="5"/>
  <c r="H40" i="5"/>
  <c r="I39" i="5"/>
  <c r="H39" i="5"/>
  <c r="I38" i="5"/>
  <c r="H38" i="5"/>
  <c r="I37" i="5"/>
  <c r="H37" i="5"/>
  <c r="I36" i="5"/>
  <c r="H36" i="5"/>
  <c r="I35" i="5"/>
  <c r="H35" i="5"/>
  <c r="I34" i="5"/>
  <c r="H34" i="5"/>
  <c r="I33" i="5"/>
  <c r="H33" i="5"/>
  <c r="I32" i="5"/>
  <c r="H32" i="5"/>
  <c r="I31" i="5"/>
  <c r="H31" i="5"/>
  <c r="I30" i="5"/>
  <c r="H30" i="5"/>
  <c r="I29" i="5"/>
  <c r="H29" i="5"/>
  <c r="I28" i="5"/>
  <c r="H28" i="5"/>
  <c r="I27" i="5"/>
  <c r="H27" i="5"/>
  <c r="I26" i="5"/>
  <c r="H26" i="5"/>
  <c r="I25" i="5"/>
  <c r="H25" i="5"/>
  <c r="I24" i="5"/>
  <c r="H24" i="5"/>
  <c r="I23" i="5"/>
  <c r="H23" i="5"/>
  <c r="I22" i="5"/>
  <c r="H22" i="5"/>
  <c r="I21" i="5"/>
  <c r="H21" i="5"/>
  <c r="I20" i="5"/>
  <c r="H20" i="5"/>
  <c r="I19" i="5"/>
  <c r="H19" i="5"/>
  <c r="I18" i="5"/>
  <c r="H18" i="5"/>
  <c r="I17" i="5"/>
  <c r="H17" i="5"/>
  <c r="I16" i="5"/>
  <c r="H16" i="5"/>
  <c r="I15" i="5"/>
  <c r="H15" i="5"/>
  <c r="I14" i="5"/>
  <c r="H14" i="5"/>
  <c r="I13" i="5"/>
  <c r="H13" i="5"/>
  <c r="I12" i="5"/>
  <c r="H12" i="5"/>
  <c r="I11" i="5"/>
  <c r="H11" i="5"/>
  <c r="I10" i="5"/>
  <c r="H10" i="5"/>
  <c r="I9" i="5"/>
  <c r="H9" i="5"/>
  <c r="I8" i="5"/>
  <c r="H8" i="5"/>
  <c r="I7" i="5"/>
  <c r="H7" i="5"/>
  <c r="I6" i="5"/>
  <c r="H6" i="5"/>
  <c r="I5" i="5"/>
  <c r="H5" i="5"/>
  <c r="I4" i="5"/>
  <c r="H4" i="5"/>
  <c r="I3" i="5"/>
  <c r="H3" i="5"/>
  <c r="H51" i="5" l="1"/>
  <c r="I51" i="5"/>
  <c r="G37" i="3"/>
  <c r="G20" i="3"/>
  <c r="H9" i="1" l="1"/>
  <c r="H8" i="1"/>
  <c r="H7" i="1"/>
  <c r="H6" i="1"/>
  <c r="H5" i="1"/>
  <c r="I37" i="3"/>
  <c r="H37" i="3" l="1"/>
  <c r="H192" i="1" l="1"/>
  <c r="H202" i="1"/>
  <c r="F201" i="1"/>
  <c r="F203" i="1"/>
  <c r="G181" i="1"/>
  <c r="G43" i="3" s="1"/>
  <c r="H184" i="1"/>
  <c r="H183" i="1"/>
  <c r="H182" i="1"/>
  <c r="F181" i="1"/>
  <c r="F50" i="2" l="1"/>
  <c r="F50" i="3"/>
  <c r="F49" i="2"/>
  <c r="F49" i="3"/>
  <c r="H201" i="1"/>
  <c r="H181" i="1"/>
  <c r="F185" i="1"/>
  <c r="G185" i="1"/>
  <c r="G178" i="1"/>
  <c r="G42" i="3" s="1"/>
  <c r="H180" i="1"/>
  <c r="H179" i="1"/>
  <c r="F178" i="1"/>
  <c r="F42" i="2" s="1"/>
  <c r="F42" i="3" s="1"/>
  <c r="G176" i="1"/>
  <c r="G41" i="3" s="1"/>
  <c r="H177" i="1"/>
  <c r="F176" i="1"/>
  <c r="F41" i="2" s="1"/>
  <c r="F41" i="3" s="1"/>
  <c r="G174" i="1"/>
  <c r="G40" i="3" s="1"/>
  <c r="H175" i="1"/>
  <c r="F174" i="1"/>
  <c r="H170" i="1"/>
  <c r="G169" i="1"/>
  <c r="G38" i="3" s="1"/>
  <c r="G171" i="1"/>
  <c r="G39" i="3" s="1"/>
  <c r="H173" i="1"/>
  <c r="H172" i="1"/>
  <c r="F171" i="1"/>
  <c r="F169" i="1"/>
  <c r="F38" i="2" s="1"/>
  <c r="F38" i="3" s="1"/>
  <c r="H41" i="3" l="1"/>
  <c r="I42" i="3"/>
  <c r="I38" i="3"/>
  <c r="I49" i="3"/>
  <c r="H49" i="3"/>
  <c r="H38" i="3"/>
  <c r="I41" i="3"/>
  <c r="I50" i="3"/>
  <c r="H50" i="3"/>
  <c r="H42" i="3"/>
  <c r="I185" i="1"/>
  <c r="G44" i="3"/>
  <c r="F44" i="2"/>
  <c r="F44" i="3"/>
  <c r="H171" i="1"/>
  <c r="H174" i="1"/>
  <c r="H185" i="1"/>
  <c r="F39" i="2"/>
  <c r="F39" i="3" s="1"/>
  <c r="H39" i="3" s="1"/>
  <c r="F40" i="2"/>
  <c r="F40" i="3" s="1"/>
  <c r="H40" i="3" s="1"/>
  <c r="F43" i="2"/>
  <c r="F43" i="3" s="1"/>
  <c r="H176" i="1"/>
  <c r="H178" i="1"/>
  <c r="H169" i="1"/>
  <c r="F110" i="1"/>
  <c r="H111" i="1"/>
  <c r="H204" i="1"/>
  <c r="G203" i="1"/>
  <c r="H200" i="1"/>
  <c r="G199" i="1"/>
  <c r="F199" i="1"/>
  <c r="F48" i="3" s="1"/>
  <c r="H198" i="1"/>
  <c r="H197" i="1"/>
  <c r="G196" i="1"/>
  <c r="F196" i="1"/>
  <c r="H195" i="1"/>
  <c r="H194" i="1"/>
  <c r="G193" i="1"/>
  <c r="F193" i="1"/>
  <c r="G191" i="1"/>
  <c r="G45" i="3" s="1"/>
  <c r="F191" i="1"/>
  <c r="H190" i="1"/>
  <c r="H189" i="1"/>
  <c r="H188" i="1"/>
  <c r="H187" i="1"/>
  <c r="H186" i="1"/>
  <c r="H168" i="1"/>
  <c r="F167" i="1"/>
  <c r="H166" i="1"/>
  <c r="G165" i="1"/>
  <c r="G36" i="3" s="1"/>
  <c r="F165" i="1"/>
  <c r="F36" i="2" s="1"/>
  <c r="F36" i="3" s="1"/>
  <c r="H36" i="3" s="1"/>
  <c r="H164" i="1"/>
  <c r="G163" i="1"/>
  <c r="G35" i="3" s="1"/>
  <c r="F163" i="1"/>
  <c r="H162" i="1"/>
  <c r="H161" i="1"/>
  <c r="G160" i="1"/>
  <c r="G34" i="3" s="1"/>
  <c r="F160" i="1"/>
  <c r="F34" i="2" s="1"/>
  <c r="F34" i="3" s="1"/>
  <c r="H159" i="1"/>
  <c r="H158" i="1"/>
  <c r="H157" i="1"/>
  <c r="H156" i="1"/>
  <c r="G155" i="1"/>
  <c r="G33" i="3" s="1"/>
  <c r="F155" i="1"/>
  <c r="H154" i="1"/>
  <c r="H153" i="1"/>
  <c r="H152" i="1"/>
  <c r="H151" i="1"/>
  <c r="H150" i="1"/>
  <c r="H149" i="1"/>
  <c r="H148" i="1"/>
  <c r="G147" i="1"/>
  <c r="G32" i="3" s="1"/>
  <c r="F147" i="1"/>
  <c r="H146" i="1"/>
  <c r="H145" i="1"/>
  <c r="G144" i="1"/>
  <c r="G31" i="3" s="1"/>
  <c r="F144" i="1"/>
  <c r="F31" i="2" s="1"/>
  <c r="H143" i="1"/>
  <c r="H142" i="1"/>
  <c r="H141" i="1"/>
  <c r="H140" i="1"/>
  <c r="H139" i="1"/>
  <c r="H138" i="1"/>
  <c r="H137" i="1"/>
  <c r="G136" i="1"/>
  <c r="G30" i="3" s="1"/>
  <c r="F136" i="1"/>
  <c r="F30" i="2" s="1"/>
  <c r="F30" i="3" s="1"/>
  <c r="G134" i="1"/>
  <c r="G29" i="3" s="1"/>
  <c r="F134" i="1"/>
  <c r="F29" i="2" s="1"/>
  <c r="F29" i="3" s="1"/>
  <c r="H133" i="1"/>
  <c r="G132" i="1"/>
  <c r="G28" i="3" s="1"/>
  <c r="F132" i="1"/>
  <c r="F28" i="2" s="1"/>
  <c r="F28" i="3" s="1"/>
  <c r="H131" i="1"/>
  <c r="H130" i="1"/>
  <c r="G129" i="1"/>
  <c r="G27" i="3" s="1"/>
  <c r="F129" i="1"/>
  <c r="F27" i="2" s="1"/>
  <c r="F27" i="3" s="1"/>
  <c r="H128" i="1"/>
  <c r="G127" i="1"/>
  <c r="G26" i="3" s="1"/>
  <c r="F127" i="1"/>
  <c r="F26" i="2" s="1"/>
  <c r="F26" i="3" s="1"/>
  <c r="H126" i="1"/>
  <c r="H125" i="1"/>
  <c r="G25" i="3"/>
  <c r="H122" i="1"/>
  <c r="H121" i="1"/>
  <c r="G120" i="1"/>
  <c r="G24" i="3" s="1"/>
  <c r="F120" i="1"/>
  <c r="F24" i="2" s="1"/>
  <c r="H119" i="1"/>
  <c r="G118" i="1"/>
  <c r="G23" i="3" s="1"/>
  <c r="F118" i="1"/>
  <c r="F23" i="2" s="1"/>
  <c r="F23" i="3" s="1"/>
  <c r="H117" i="1"/>
  <c r="H116" i="1"/>
  <c r="G115" i="1"/>
  <c r="G22" i="3" s="1"/>
  <c r="F115" i="1"/>
  <c r="F22" i="2" s="1"/>
  <c r="F22" i="3" s="1"/>
  <c r="H114" i="1"/>
  <c r="H113" i="1"/>
  <c r="G112" i="1"/>
  <c r="G21" i="3" s="1"/>
  <c r="F112" i="1"/>
  <c r="F21" i="2" s="1"/>
  <c r="F21" i="3" s="1"/>
  <c r="H109" i="1"/>
  <c r="H108" i="1"/>
  <c r="G107" i="1"/>
  <c r="G19" i="3" s="1"/>
  <c r="F107" i="1"/>
  <c r="F19" i="2" s="1"/>
  <c r="F19" i="3" s="1"/>
  <c r="H106" i="1"/>
  <c r="G18" i="3"/>
  <c r="F105" i="1"/>
  <c r="F18" i="2" s="1"/>
  <c r="F18" i="3" s="1"/>
  <c r="H104" i="1"/>
  <c r="G103" i="1"/>
  <c r="G17" i="3" s="1"/>
  <c r="F103" i="1"/>
  <c r="H102" i="1"/>
  <c r="H101" i="1"/>
  <c r="H100" i="1"/>
  <c r="G99" i="1"/>
  <c r="G16" i="3" s="1"/>
  <c r="F99" i="1"/>
  <c r="H98" i="1"/>
  <c r="H97" i="1"/>
  <c r="G96" i="1"/>
  <c r="G15" i="3" s="1"/>
  <c r="F96" i="1"/>
  <c r="F15" i="2" s="1"/>
  <c r="F15" i="3" s="1"/>
  <c r="H95" i="1"/>
  <c r="H94" i="1"/>
  <c r="H93" i="1"/>
  <c r="H92" i="1"/>
  <c r="G90" i="1"/>
  <c r="G14" i="3" s="1"/>
  <c r="F90" i="1"/>
  <c r="F14" i="2" s="1"/>
  <c r="F14" i="3" s="1"/>
  <c r="G86" i="1"/>
  <c r="G13" i="3" s="1"/>
  <c r="F86" i="1"/>
  <c r="F13" i="2" s="1"/>
  <c r="F13" i="3" s="1"/>
  <c r="G12" i="3"/>
  <c r="F84" i="1"/>
  <c r="F12" i="2" s="1"/>
  <c r="F12" i="3" s="1"/>
  <c r="G78" i="1"/>
  <c r="G11" i="3" s="1"/>
  <c r="F78" i="1"/>
  <c r="F11" i="2" s="1"/>
  <c r="F11" i="3" s="1"/>
  <c r="G61" i="1"/>
  <c r="G10" i="3" s="1"/>
  <c r="F61" i="1"/>
  <c r="F10" i="2" s="1"/>
  <c r="F10" i="3" s="1"/>
  <c r="G53" i="1"/>
  <c r="G9" i="3" s="1"/>
  <c r="F53" i="1"/>
  <c r="F9" i="2" s="1"/>
  <c r="F9" i="3" s="1"/>
  <c r="G39" i="1"/>
  <c r="G8" i="3" s="1"/>
  <c r="F39" i="1"/>
  <c r="F8" i="2" s="1"/>
  <c r="F8" i="3" s="1"/>
  <c r="G26" i="1"/>
  <c r="G7" i="3" s="1"/>
  <c r="F26" i="1"/>
  <c r="F7" i="2" s="1"/>
  <c r="F7" i="3" s="1"/>
  <c r="H25" i="1"/>
  <c r="H24" i="1"/>
  <c r="H23" i="1"/>
  <c r="H22" i="1"/>
  <c r="H21" i="1"/>
  <c r="H20" i="1"/>
  <c r="H19" i="1"/>
  <c r="G18" i="1"/>
  <c r="G6" i="3" s="1"/>
  <c r="F18" i="1"/>
  <c r="F6" i="2" s="1"/>
  <c r="F6" i="3" s="1"/>
  <c r="H17" i="1"/>
  <c r="H16" i="1"/>
  <c r="G15" i="1"/>
  <c r="G5" i="3" s="1"/>
  <c r="F15" i="1"/>
  <c r="F5" i="2" s="1"/>
  <c r="F5" i="3" s="1"/>
  <c r="H14" i="1"/>
  <c r="H13" i="1"/>
  <c r="H12" i="1"/>
  <c r="H11" i="1"/>
  <c r="G10" i="1"/>
  <c r="G4" i="3" s="1"/>
  <c r="F10" i="1"/>
  <c r="F4" i="2" s="1"/>
  <c r="F4" i="3" s="1"/>
  <c r="G4" i="1"/>
  <c r="G3" i="3" s="1"/>
  <c r="F4" i="1"/>
  <c r="H14" i="3" l="1"/>
  <c r="H15" i="3"/>
  <c r="I21" i="3"/>
  <c r="H26" i="3"/>
  <c r="I40" i="3"/>
  <c r="I19" i="3"/>
  <c r="H29" i="3"/>
  <c r="I44" i="3"/>
  <c r="H22" i="3"/>
  <c r="I39" i="3"/>
  <c r="F45" i="2"/>
  <c r="F45" i="3"/>
  <c r="H45" i="3" s="1"/>
  <c r="F31" i="3"/>
  <c r="H31" i="3" s="1"/>
  <c r="F24" i="3"/>
  <c r="F33" i="2"/>
  <c r="F33" i="3"/>
  <c r="H33" i="3" s="1"/>
  <c r="I34" i="3"/>
  <c r="H34" i="3"/>
  <c r="I30" i="3"/>
  <c r="H30" i="3"/>
  <c r="I36" i="3"/>
  <c r="H44" i="3"/>
  <c r="I5" i="3"/>
  <c r="H5" i="3"/>
  <c r="H19" i="3"/>
  <c r="I23" i="3"/>
  <c r="H23" i="3"/>
  <c r="I26" i="3"/>
  <c r="H28" i="3"/>
  <c r="F32" i="2"/>
  <c r="F32" i="3"/>
  <c r="H32" i="3" s="1"/>
  <c r="I48" i="3"/>
  <c r="H48" i="3"/>
  <c r="I13" i="3"/>
  <c r="H13" i="3"/>
  <c r="H27" i="3"/>
  <c r="F47" i="2"/>
  <c r="F47" i="3"/>
  <c r="I22" i="3"/>
  <c r="I14" i="3"/>
  <c r="I15" i="3"/>
  <c r="H21" i="3"/>
  <c r="F46" i="2"/>
  <c r="F46" i="3"/>
  <c r="H43" i="3"/>
  <c r="I43" i="3"/>
  <c r="I32" i="3"/>
  <c r="I31" i="3"/>
  <c r="I18" i="3"/>
  <c r="H18" i="3"/>
  <c r="I10" i="3"/>
  <c r="H10" i="3"/>
  <c r="I9" i="3"/>
  <c r="H9" i="3"/>
  <c r="H8" i="3"/>
  <c r="I8" i="3"/>
  <c r="H7" i="3"/>
  <c r="I7" i="3"/>
  <c r="I12" i="3"/>
  <c r="H12" i="3"/>
  <c r="I11" i="3"/>
  <c r="H11" i="3"/>
  <c r="I4" i="3"/>
  <c r="H4" i="3"/>
  <c r="H6" i="3"/>
  <c r="I6" i="3"/>
  <c r="G51" i="3"/>
  <c r="G205" i="1"/>
  <c r="F206" i="1"/>
  <c r="F48" i="2"/>
  <c r="G206" i="1"/>
  <c r="H99" i="1"/>
  <c r="F16" i="2"/>
  <c r="F16" i="3" s="1"/>
  <c r="I16" i="3" s="1"/>
  <c r="H123" i="1"/>
  <c r="F25" i="2"/>
  <c r="F25" i="3" s="1"/>
  <c r="I163" i="1"/>
  <c r="F35" i="2"/>
  <c r="F35" i="3" s="1"/>
  <c r="H35" i="3" s="1"/>
  <c r="I167" i="1"/>
  <c r="F37" i="2"/>
  <c r="H110" i="1"/>
  <c r="F20" i="2"/>
  <c r="F20" i="3" s="1"/>
  <c r="F3" i="2"/>
  <c r="F3" i="3" s="1"/>
  <c r="I3" i="3" s="1"/>
  <c r="F205" i="1"/>
  <c r="F17" i="2"/>
  <c r="F17" i="3" s="1"/>
  <c r="I17" i="3" s="1"/>
  <c r="H134" i="1"/>
  <c r="H155" i="1"/>
  <c r="H199" i="1"/>
  <c r="H191" i="1"/>
  <c r="H196" i="1"/>
  <c r="H78" i="1"/>
  <c r="H96" i="1"/>
  <c r="H120" i="1"/>
  <c r="H53" i="1"/>
  <c r="I160" i="1"/>
  <c r="H18" i="1"/>
  <c r="H112" i="1"/>
  <c r="H165" i="1"/>
  <c r="H193" i="1"/>
  <c r="H15" i="1"/>
  <c r="I103" i="1"/>
  <c r="H107" i="1"/>
  <c r="H132" i="1"/>
  <c r="H147" i="1"/>
  <c r="I105" i="1"/>
  <c r="H115" i="1"/>
  <c r="H129" i="1"/>
  <c r="H144" i="1"/>
  <c r="I144" i="1"/>
  <c r="I136" i="1"/>
  <c r="I127" i="1"/>
  <c r="I118" i="1"/>
  <c r="H26" i="1"/>
  <c r="H203" i="1"/>
  <c r="I199" i="1"/>
  <c r="I196" i="1"/>
  <c r="I193" i="1"/>
  <c r="I191" i="1"/>
  <c r="I165" i="1"/>
  <c r="H163" i="1"/>
  <c r="H160" i="1"/>
  <c r="I155" i="1"/>
  <c r="I147" i="1"/>
  <c r="H136" i="1"/>
  <c r="I134" i="1"/>
  <c r="I132" i="1"/>
  <c r="I129" i="1"/>
  <c r="H127" i="1"/>
  <c r="I123" i="1"/>
  <c r="I120" i="1"/>
  <c r="H118" i="1"/>
  <c r="I115" i="1"/>
  <c r="I112" i="1"/>
  <c r="I107" i="1"/>
  <c r="H105" i="1"/>
  <c r="H103" i="1"/>
  <c r="I99" i="1"/>
  <c r="I96" i="1"/>
  <c r="I84" i="1"/>
  <c r="I78" i="1"/>
  <c r="H61" i="1"/>
  <c r="H39" i="1"/>
  <c r="I39" i="1"/>
  <c r="H90" i="1"/>
  <c r="I90" i="1"/>
  <c r="H86" i="1"/>
  <c r="H84" i="1"/>
  <c r="I61" i="1"/>
  <c r="I53" i="1"/>
  <c r="I18" i="1"/>
  <c r="I15" i="1"/>
  <c r="I10" i="1"/>
  <c r="H10" i="1"/>
  <c r="I26" i="1"/>
  <c r="I86" i="1"/>
  <c r="I203" i="1"/>
  <c r="H4" i="1"/>
  <c r="H167" i="1"/>
  <c r="I4" i="1"/>
  <c r="H16" i="3" l="1"/>
  <c r="I35" i="3"/>
  <c r="I45" i="3"/>
  <c r="I46" i="3"/>
  <c r="H46" i="3"/>
  <c r="I47" i="3"/>
  <c r="H47" i="3"/>
  <c r="F51" i="3"/>
  <c r="I51" i="3" s="1"/>
  <c r="H3" i="3"/>
  <c r="H17" i="3"/>
  <c r="I33" i="3"/>
  <c r="I24" i="3"/>
  <c r="H24" i="3"/>
  <c r="I25" i="3"/>
  <c r="H25" i="3"/>
  <c r="F51" i="2"/>
  <c r="H206" i="1"/>
  <c r="I206" i="1"/>
  <c r="F207" i="1"/>
  <c r="H205" i="1"/>
  <c r="G207" i="1"/>
  <c r="I205" i="1"/>
  <c r="H51" i="3" l="1"/>
  <c r="I207" i="1"/>
  <c r="H207" i="1"/>
</calcChain>
</file>

<file path=xl/comments1.xml><?xml version="1.0" encoding="utf-8"?>
<comments xmlns="http://schemas.openxmlformats.org/spreadsheetml/2006/main">
  <authors>
    <author>pignjatovska</author>
  </authors>
  <commentList>
    <comment ref="G19" authorId="0" shapeId="0">
      <text>
        <r>
          <rPr>
            <b/>
            <sz val="9"/>
            <rFont val="Tahoma"/>
            <family val="2"/>
          </rPr>
          <t>pignjatovska:</t>
        </r>
        <r>
          <rPr>
            <sz val="9"/>
            <rFont val="Tahoma"/>
            <family val="2"/>
          </rPr>
          <t xml:space="preserve">
</t>
        </r>
      </text>
    </comment>
    <comment ref="G22" authorId="0" shapeId="0">
      <text>
        <r>
          <rPr>
            <b/>
            <sz val="9"/>
            <rFont val="Tahoma"/>
            <family val="2"/>
          </rPr>
          <t>pignjatovska: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<sst xmlns="http://schemas.openxmlformats.org/spreadsheetml/2006/main" count="1744" uniqueCount="238">
  <si>
    <t>Програма</t>
  </si>
  <si>
    <t>Поставка</t>
  </si>
  <si>
    <t>Буџет</t>
  </si>
  <si>
    <t>Реализирано</t>
  </si>
  <si>
    <t>Остаток</t>
  </si>
  <si>
    <t>Процент</t>
  </si>
  <si>
    <t>630</t>
  </si>
  <si>
    <t>20</t>
  </si>
  <si>
    <t>СОБРАНИЕ НА РЕПУБЛИКА СЕВЕРНА МАКЕДОНИЈА</t>
  </si>
  <si>
    <t>401</t>
  </si>
  <si>
    <t>Основни плати</t>
  </si>
  <si>
    <t>401110</t>
  </si>
  <si>
    <t>Основни плати -функционери</t>
  </si>
  <si>
    <t>401120</t>
  </si>
  <si>
    <t>Основни плати - државни службеници</t>
  </si>
  <si>
    <t>401130</t>
  </si>
  <si>
    <t>Основни плати - други вработени</t>
  </si>
  <si>
    <t>401310</t>
  </si>
  <si>
    <t>Персонален данок на доход од плата</t>
  </si>
  <si>
    <t>Персонален данок на доход од надоместоци</t>
  </si>
  <si>
    <t>402</t>
  </si>
  <si>
    <t>Придонеси за социјално осигурување</t>
  </si>
  <si>
    <t>402110</t>
  </si>
  <si>
    <t>Основни придонеси за ПИО</t>
  </si>
  <si>
    <t>402210</t>
  </si>
  <si>
    <t>Основни придонеси за здравство</t>
  </si>
  <si>
    <t>402220</t>
  </si>
  <si>
    <t>Основен придонес за професионално заболување</t>
  </si>
  <si>
    <t>402310</t>
  </si>
  <si>
    <t>Основни продонеси до Агенцијата за вработување</t>
  </si>
  <si>
    <t>Надоместоци</t>
  </si>
  <si>
    <t>Надомест за годишен одмор</t>
  </si>
  <si>
    <t>Други надоместоци</t>
  </si>
  <si>
    <t>420</t>
  </si>
  <si>
    <t>Патни и дневни расходи</t>
  </si>
  <si>
    <t>420120</t>
  </si>
  <si>
    <t>Патување во земјата - патни расходи</t>
  </si>
  <si>
    <t>420130</t>
  </si>
  <si>
    <t>Патување во земјата - сместување</t>
  </si>
  <si>
    <t>Патување во земјата - други трошоци</t>
  </si>
  <si>
    <t>420210</t>
  </si>
  <si>
    <t>Патување во странство - хранарина (дневница)</t>
  </si>
  <si>
    <t>420220</t>
  </si>
  <si>
    <t>Патување во странство - патни расходи</t>
  </si>
  <si>
    <t>420230</t>
  </si>
  <si>
    <t>Патување во странство - сместување</t>
  </si>
  <si>
    <t>420240</t>
  </si>
  <si>
    <t>Патување во странство - споредни расходи</t>
  </si>
  <si>
    <t xml:space="preserve">Комунални услуги, греење, </t>
  </si>
  <si>
    <t>421110</t>
  </si>
  <si>
    <t>Електрична енергија</t>
  </si>
  <si>
    <t>421120</t>
  </si>
  <si>
    <t>Водовод и канализација</t>
  </si>
  <si>
    <t>421130</t>
  </si>
  <si>
    <t>Ѓубретарина</t>
  </si>
  <si>
    <t>421190</t>
  </si>
  <si>
    <t>Други комунални услуги</t>
  </si>
  <si>
    <t>421210</t>
  </si>
  <si>
    <t>Греење</t>
  </si>
  <si>
    <t>421310</t>
  </si>
  <si>
    <t>Пошта</t>
  </si>
  <si>
    <t>421320</t>
  </si>
  <si>
    <t>Телефон</t>
  </si>
  <si>
    <t>421390</t>
  </si>
  <si>
    <t>Други трошоци за комуникација</t>
  </si>
  <si>
    <t>421410</t>
  </si>
  <si>
    <t>Гориво</t>
  </si>
  <si>
    <t>421420</t>
  </si>
  <si>
    <t>Регистрација на моторни возила</t>
  </si>
  <si>
    <t>421430</t>
  </si>
  <si>
    <t>Транспорт на стоки</t>
  </si>
  <si>
    <t>421440</t>
  </si>
  <si>
    <t>Транспорт на луѓе</t>
  </si>
  <si>
    <t>423</t>
  </si>
  <si>
    <t>Материјали и ситен инвентар</t>
  </si>
  <si>
    <t>423110</t>
  </si>
  <si>
    <t>Канцелариски материјали</t>
  </si>
  <si>
    <t>423120</t>
  </si>
  <si>
    <t>Весници, списанија и др. Изданија</t>
  </si>
  <si>
    <t>423190</t>
  </si>
  <si>
    <t>Други административни материјали</t>
  </si>
  <si>
    <t>423210</t>
  </si>
  <si>
    <t>Материјали за АОП</t>
  </si>
  <si>
    <t>Униформи</t>
  </si>
  <si>
    <t>Обувки</t>
  </si>
  <si>
    <t>Лекови</t>
  </si>
  <si>
    <t>423710</t>
  </si>
  <si>
    <t>Средства за одржување на хигиена</t>
  </si>
  <si>
    <t>Материјали за разни поправки</t>
  </si>
  <si>
    <t>Ситен инвентар</t>
  </si>
  <si>
    <t>423830</t>
  </si>
  <si>
    <t>Резерни делови</t>
  </si>
  <si>
    <t>Други материјали за специјална намена</t>
  </si>
  <si>
    <t>423990</t>
  </si>
  <si>
    <t>Други материјали</t>
  </si>
  <si>
    <t>424</t>
  </si>
  <si>
    <t>Поправки и тековно одржување</t>
  </si>
  <si>
    <t>424110</t>
  </si>
  <si>
    <t>Поправки и сервисирање на лесни возила</t>
  </si>
  <si>
    <t>424210</t>
  </si>
  <si>
    <t>Одржување на згради</t>
  </si>
  <si>
    <t>424230</t>
  </si>
  <si>
    <t>Дезинфекција, дезинсекција и дератизација</t>
  </si>
  <si>
    <t>424410</t>
  </si>
  <si>
    <t>Поправки и одржување на мебел</t>
  </si>
  <si>
    <t>424420</t>
  </si>
  <si>
    <t>Поправки и одржување на софтверска и хардверска опрема</t>
  </si>
  <si>
    <t>424430</t>
  </si>
  <si>
    <t>Поправки и одржување на машини</t>
  </si>
  <si>
    <t>424440</t>
  </si>
  <si>
    <t>Поправки и одржување на друга опрема</t>
  </si>
  <si>
    <t>425</t>
  </si>
  <si>
    <t>Договорни услуги</t>
  </si>
  <si>
    <t>Изнајмување на друг простор</t>
  </si>
  <si>
    <t>425150</t>
  </si>
  <si>
    <t>Изнајмување на моторни возила</t>
  </si>
  <si>
    <t>425190</t>
  </si>
  <si>
    <t>Изнајмување на друга опрема</t>
  </si>
  <si>
    <t>425220</t>
  </si>
  <si>
    <t>Банкарска провизија</t>
  </si>
  <si>
    <t>425240</t>
  </si>
  <si>
    <t>Осигурување за повреда и инвалидитет</t>
  </si>
  <si>
    <t>425250</t>
  </si>
  <si>
    <t>Осигурување на недвижности и права</t>
  </si>
  <si>
    <t>425260</t>
  </si>
  <si>
    <t>Осигурување на моторни возила</t>
  </si>
  <si>
    <t>Правни услуги</t>
  </si>
  <si>
    <t>Судски вештачења</t>
  </si>
  <si>
    <t>Плаќање на судски такси</t>
  </si>
  <si>
    <t>425490</t>
  </si>
  <si>
    <t>Други здравствени услуги</t>
  </si>
  <si>
    <t>425910</t>
  </si>
  <si>
    <t>Преведувачки услуги</t>
  </si>
  <si>
    <t>425920</t>
  </si>
  <si>
    <t>Услуги за копирање, печатење и издавање</t>
  </si>
  <si>
    <t>425970</t>
  </si>
  <si>
    <t>Консултантски услуги</t>
  </si>
  <si>
    <t>Надзор над одржување на изградбата</t>
  </si>
  <si>
    <t>425990</t>
  </si>
  <si>
    <t>Други договорни услуги</t>
  </si>
  <si>
    <t>426</t>
  </si>
  <si>
    <t>Други тековни расходи</t>
  </si>
  <si>
    <t>426110</t>
  </si>
  <si>
    <t>Чланарини во меѓународни организации</t>
  </si>
  <si>
    <t>426210</t>
  </si>
  <si>
    <t>Услуги за репрезентација</t>
  </si>
  <si>
    <t>426310</t>
  </si>
  <si>
    <t>Семинари и конференции</t>
  </si>
  <si>
    <t>426410</t>
  </si>
  <si>
    <t>Објавување на огласи</t>
  </si>
  <si>
    <t>Други оперативни расходи</t>
  </si>
  <si>
    <t>427</t>
  </si>
  <si>
    <t>Привремени вработувања</t>
  </si>
  <si>
    <t>464</t>
  </si>
  <si>
    <t>Разни трансфери</t>
  </si>
  <si>
    <t>Плаќање по судски решение</t>
  </si>
  <si>
    <t>464940</t>
  </si>
  <si>
    <t>Трансфери при пензионирање</t>
  </si>
  <si>
    <t>464990</t>
  </si>
  <si>
    <t>Други трансфери</t>
  </si>
  <si>
    <t>480</t>
  </si>
  <si>
    <t>Купување на опрема и машини</t>
  </si>
  <si>
    <t>Купување на информатичка и видое опрема</t>
  </si>
  <si>
    <t>Купување на кујнска опрема</t>
  </si>
  <si>
    <t>Купување на опрема за греење и климатизација</t>
  </si>
  <si>
    <t>480190</t>
  </si>
  <si>
    <t>Купување на друга опрема</t>
  </si>
  <si>
    <t>Купување на други машини</t>
  </si>
  <si>
    <t>Купување на мебел</t>
  </si>
  <si>
    <t>Купување на канцелариски мебел</t>
  </si>
  <si>
    <t>Купување на друг мебел</t>
  </si>
  <si>
    <t>СОБРАНИЕ НА РЕПУБЛИКА МАКЕДОНИЈА</t>
  </si>
  <si>
    <t>485</t>
  </si>
  <si>
    <t>Вложувања и нефинансиски средства</t>
  </si>
  <si>
    <t>485230</t>
  </si>
  <si>
    <t>Компјутерски софтвер</t>
  </si>
  <si>
    <t>Уметнички дела</t>
  </si>
  <si>
    <t>Книги за библиотеки и учебници</t>
  </si>
  <si>
    <t>21</t>
  </si>
  <si>
    <t>КОНТАКТИ СО ГРАЃАНИ</t>
  </si>
  <si>
    <t>22</t>
  </si>
  <si>
    <t>ИЗГРАДБА НА СОБРАНИСКА ЗГРАДА</t>
  </si>
  <si>
    <t xml:space="preserve">ИЗГРАДБА НА СОБРАНИСКА ЗГРАДА </t>
  </si>
  <si>
    <t>481</t>
  </si>
  <si>
    <t>Градежни објекти</t>
  </si>
  <si>
    <t>Набавка или нова изградба на деловни објекти</t>
  </si>
  <si>
    <t>Реконструкција на деловни објекти</t>
  </si>
  <si>
    <t>23</t>
  </si>
  <si>
    <t>СОБРАНИСКИ КАНАЛ</t>
  </si>
  <si>
    <t>Поправка и одржување на друга опрема</t>
  </si>
  <si>
    <t>Купуваање на информатичка и видео опрема</t>
  </si>
  <si>
    <t>26</t>
  </si>
  <si>
    <t>ПАРЛАМЕНТАРЕН ИНСТИТУТ</t>
  </si>
  <si>
    <t>Патување во земјата - друди трошоци</t>
  </si>
  <si>
    <t>Попрака и одржување на софтверска и хардверска опрема</t>
  </si>
  <si>
    <r>
      <rPr>
        <b/>
        <sz val="8"/>
        <color theme="1"/>
        <rFont val="Arial"/>
        <family val="2"/>
      </rPr>
      <t>И</t>
    </r>
    <r>
      <rPr>
        <sz val="8"/>
        <color theme="1"/>
        <rFont val="Arial"/>
        <family val="2"/>
      </rPr>
      <t>знајмување моторни возила</t>
    </r>
  </si>
  <si>
    <t>Осигурување</t>
  </si>
  <si>
    <t>Копирање, печатење и издавање</t>
  </si>
  <si>
    <t>27</t>
  </si>
  <si>
    <t>СОВЕТ ЗА ГРАЃАНСКИ НАДЗОР</t>
  </si>
  <si>
    <t>ПРОГРАМА ЗА ПОДДРШКА НА ПАРЛАМЕНТОТ</t>
  </si>
  <si>
    <t>785</t>
  </si>
  <si>
    <t>Расходи за репрезентација</t>
  </si>
  <si>
    <t>ВКУПНО 630:</t>
  </si>
  <si>
    <t>ВКУПНО 785:</t>
  </si>
  <si>
    <t>ВКУПНО:</t>
  </si>
  <si>
    <t>БЕЗБЕДНОСНА ЗОНА</t>
  </si>
  <si>
    <t>Поправка и  тековно одржување</t>
  </si>
  <si>
    <t>Изградба на други објекти</t>
  </si>
  <si>
    <t>Сметка</t>
  </si>
  <si>
    <t xml:space="preserve">Придонеси за социјално </t>
  </si>
  <si>
    <t>404</t>
  </si>
  <si>
    <t>421</t>
  </si>
  <si>
    <t>Купување опрема и машини</t>
  </si>
  <si>
    <t>28</t>
  </si>
  <si>
    <t xml:space="preserve">Вложувања и нефинансиски </t>
  </si>
  <si>
    <t>Други градежни објекти</t>
  </si>
  <si>
    <t>БУЏЕТ  СОБРАНИЕ НА РЕПУБЛИКА СЕВЕРНА МАКЕДОНИЈА 2026 ГОДИНА</t>
  </si>
  <si>
    <t>Подготвување проекти вклучувајќи дизајн на други објекти</t>
  </si>
  <si>
    <t>Надзор над изградбата</t>
  </si>
  <si>
    <t>Подготвување проекти на деловни објекти</t>
  </si>
  <si>
    <t>29</t>
  </si>
  <si>
    <t>483</t>
  </si>
  <si>
    <t xml:space="preserve">Вложувања и нефинансиски средства </t>
  </si>
  <si>
    <t>631</t>
  </si>
  <si>
    <t>ПРОГРАМА ЗА ПОДДРШКА НА ПАРЛАМЕТОТ</t>
  </si>
  <si>
    <t>Вложување и нефинасиски средства</t>
  </si>
  <si>
    <t>786</t>
  </si>
  <si>
    <t>Изработил:м-р Есма Алили</t>
  </si>
  <si>
    <t>Одобрил:м-р Елена Тасевска</t>
  </si>
  <si>
    <t>Контролирал:м-р Јасмина Которчевиќ</t>
  </si>
  <si>
    <t>ПРОГРАМА ЗА ПОДРШКА НА ПАРЛАМЕНТОТ</t>
  </si>
  <si>
    <t>БУЏЕТ РАЗДЕЛ 02001 СОБРАНИЕ НА РЕПУБЛИКА СЕВЕРНА МАКЕДОНИЈА 2026 ГОДИНА(состојба 01.01.2026-31.01.2026)</t>
  </si>
  <si>
    <t>БУЏЕТ РАЗДЕЛ 02001 СОБРАНИЕ НА РЕПУБЛИКА СЕВЕРНА МАКЕДОНИЈА 2026 ГОДИНА(состојба 01.01.2026-28.02.2026)</t>
  </si>
  <si>
    <t>БУЏЕТ РАЗДЕЛ 02001 СОБРАНИЕ НА РЕПУБЛИКА СЕВЕРНА МАКЕДОНИЈА 2026 ГОДИНА(состојба 01.01.2026-31.03.2026)</t>
  </si>
  <si>
    <t>БУЏЕТ РАЗДЕЛ 02001 СОБРАНИЕ НА РЕПУБЛИКА СЕВЕРНА МАКЕДОНИЈА 2026 ГОДИНА (состојба 07.05.2026)</t>
  </si>
  <si>
    <t>БУЏЕТ РАЗДЕЛ 02001 СОБРАНИЕ НА РЕПУБЛИКА СЕВЕРНА МАКЕДОНИЈА 2025ГОДИНА(состојба  07.05.2026)</t>
  </si>
  <si>
    <t>БУЏЕТ РАЗДЕЛ 02001 СОБРАНИЕ НА РЕПУБЛИКА СЕВЕРНА МАКЕДОНИЈА 2026 ГОДИНА(состојба 01.01.2026-30.04.2026)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</si>
</sst>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color theme="1"/>
      <name val="SansSerif"/>
    </font>
    <font>
      <sz val="8"/>
      <color rgb="FF1E1B1D"/>
      <name val="Arial"/>
      <family val="2"/>
    </font>
    <font>
      <sz val="10"/>
      <color theme="1"/>
      <name val="Arial"/>
      <family val="2"/>
    </font>
    <font>
      <b/>
      <sz val="9"/>
      <name val="Tahoma"/>
      <family val="2"/>
    </font>
    <font>
      <sz val="9"/>
      <name val="Tahoma"/>
      <family val="2"/>
    </font>
    <font>
      <b/>
      <sz val="10"/>
      <name val="Arial"/>
      <family val="2"/>
    </font>
    <font>
      <sz val="8"/>
      <name val="Arial"/>
      <family val="2"/>
    </font>
    <font>
      <sz val="8"/>
      <color rgb="FF1E1B1D"/>
      <name val="Verdana"/>
      <family val="2"/>
    </font>
    <font>
      <b/>
      <sz val="8"/>
      <name val="Arial"/>
      <family val="2"/>
    </font>
    <font>
      <sz val="8"/>
      <name val="SansSerif"/>
    </font>
    <font>
      <sz val="11"/>
      <name val="Calibri"/>
      <family val="2"/>
      <scheme val="minor"/>
    </font>
    <font>
      <sz val="8"/>
      <name val="SansSerif"/>
      <charset val="134"/>
    </font>
    <font>
      <sz val="10"/>
      <name val="Arial"/>
      <family val="2"/>
    </font>
    <font>
      <sz val="8"/>
      <color theme="1"/>
      <name val="SansSerif"/>
      <charset val="134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theme="3" tint="0.39991454817346722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14548173467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2">
    <xf numFmtId="0" fontId="0" fillId="0" borderId="0"/>
    <xf numFmtId="0" fontId="5" fillId="0" borderId="0" applyNumberFormat="0" applyFont="0" applyFill="0" applyBorder="0" applyAlignment="0" applyProtection="0"/>
    <xf numFmtId="0" fontId="7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1" fillId="7" borderId="0" applyNumberFormat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5" fillId="0" borderId="0" applyNumberFormat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22" fillId="0" borderId="0" applyNumberFormat="0" applyFont="0" applyFill="0" applyBorder="0" applyAlignment="0" applyProtection="0"/>
  </cellStyleXfs>
  <cellXfs count="110">
    <xf numFmtId="0" fontId="0" fillId="0" borderId="0" xfId="0"/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4" borderId="1" xfId="1" applyNumberFormat="1" applyFont="1" applyFill="1" applyBorder="1" applyAlignment="1" applyProtection="1">
      <alignment horizontal="right" vertical="center" wrapText="1"/>
    </xf>
    <xf numFmtId="4" fontId="4" fillId="3" borderId="1" xfId="0" applyNumberFormat="1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horizontal="right" vertical="center" wrapText="1"/>
    </xf>
    <xf numFmtId="4" fontId="8" fillId="0" borderId="1" xfId="2" applyNumberFormat="1" applyFont="1" applyFill="1" applyBorder="1" applyAlignment="1" applyProtection="1">
      <alignment horizontal="right" vertical="center" wrapText="1"/>
    </xf>
    <xf numFmtId="0" fontId="6" fillId="0" borderId="1" xfId="0" applyFont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1" xfId="3" applyNumberFormat="1" applyFont="1" applyFill="1" applyBorder="1" applyAlignment="1" applyProtection="1">
      <alignment horizontal="right" vertical="center" wrapText="1"/>
    </xf>
    <xf numFmtId="4" fontId="3" fillId="0" borderId="0" xfId="0" applyNumberFormat="1" applyFont="1"/>
    <xf numFmtId="4" fontId="6" fillId="0" borderId="1" xfId="4" applyNumberFormat="1" applyFont="1" applyFill="1" applyBorder="1" applyAlignment="1" applyProtection="1">
      <alignment horizontal="right" vertical="center" wrapText="1"/>
    </xf>
    <xf numFmtId="0" fontId="9" fillId="0" borderId="0" xfId="0" applyFont="1"/>
    <xf numFmtId="4" fontId="6" fillId="0" borderId="0" xfId="0" applyNumberFormat="1" applyFont="1" applyAlignment="1">
      <alignment vertical="center"/>
    </xf>
    <xf numFmtId="4" fontId="6" fillId="0" borderId="1" xfId="5" applyNumberFormat="1" applyFont="1" applyFill="1" applyBorder="1" applyAlignment="1" applyProtection="1">
      <alignment horizontal="righ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6" fillId="5" borderId="1" xfId="6" applyNumberFormat="1" applyFont="1" applyFill="1" applyBorder="1" applyAlignment="1" applyProtection="1">
      <alignment horizontal="center" vertical="center" wrapText="1"/>
    </xf>
    <xf numFmtId="0" fontId="6" fillId="5" borderId="1" xfId="6" applyNumberFormat="1" applyFont="1" applyFill="1" applyBorder="1" applyAlignment="1" applyProtection="1">
      <alignment horizontal="left" vertical="center" wrapText="1"/>
    </xf>
    <xf numFmtId="4" fontId="6" fillId="5" borderId="1" xfId="6" applyNumberFormat="1" applyFont="1" applyFill="1" applyBorder="1" applyAlignment="1" applyProtection="1">
      <alignment horizontal="right"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9" borderId="1" xfId="0" applyNumberFormat="1" applyFont="1" applyFill="1" applyBorder="1" applyAlignment="1">
      <alignment horizontal="right" vertical="center" wrapText="1"/>
    </xf>
    <xf numFmtId="4" fontId="4" fillId="5" borderId="1" xfId="0" applyNumberFormat="1" applyFont="1" applyFill="1" applyBorder="1" applyAlignment="1">
      <alignment horizontal="right" vertical="center" wrapText="1"/>
    </xf>
    <xf numFmtId="0" fontId="3" fillId="5" borderId="0" xfId="0" applyFont="1" applyFill="1"/>
    <xf numFmtId="0" fontId="4" fillId="5" borderId="1" xfId="6" applyNumberFormat="1" applyFont="1" applyFill="1" applyBorder="1" applyAlignment="1" applyProtection="1">
      <alignment horizontal="left" vertical="center" wrapText="1"/>
    </xf>
    <xf numFmtId="4" fontId="6" fillId="0" borderId="1" xfId="7" applyNumberFormat="1" applyFont="1" applyFill="1" applyBorder="1" applyAlignment="1" applyProtection="1">
      <alignment horizontal="right" vertical="center" wrapText="1"/>
    </xf>
    <xf numFmtId="4" fontId="6" fillId="0" borderId="1" xfId="0" applyNumberFormat="1" applyFont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4" fontId="4" fillId="8" borderId="1" xfId="0" applyNumberFormat="1" applyFont="1" applyFill="1" applyBorder="1" applyAlignment="1">
      <alignment horizontal="right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4" fontId="14" fillId="0" borderId="1" xfId="8" applyNumberFormat="1" applyFont="1" applyFill="1" applyBorder="1" applyAlignment="1" applyProtection="1">
      <alignment horizontal="right" vertical="center" wrapText="1"/>
    </xf>
    <xf numFmtId="0" fontId="6" fillId="0" borderId="6" xfId="0" applyFont="1" applyBorder="1" applyAlignment="1">
      <alignment horizontal="left" vertical="center" wrapText="1"/>
    </xf>
    <xf numFmtId="4" fontId="6" fillId="0" borderId="1" xfId="1" applyNumberFormat="1" applyFont="1" applyFill="1" applyBorder="1" applyAlignment="1" applyProtection="1">
      <alignment horizontal="right" vertical="center" wrapText="1"/>
    </xf>
    <xf numFmtId="0" fontId="15" fillId="0" borderId="0" xfId="0" applyFont="1"/>
    <xf numFmtId="4" fontId="4" fillId="11" borderId="1" xfId="0" applyNumberFormat="1" applyFont="1" applyFill="1" applyBorder="1" applyAlignment="1">
      <alignment horizontal="right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4" fontId="14" fillId="5" borderId="1" xfId="0" applyNumberFormat="1" applyFont="1" applyFill="1" applyBorder="1" applyAlignment="1">
      <alignment horizontal="right" vertical="center" wrapText="1"/>
    </xf>
    <xf numFmtId="4" fontId="16" fillId="5" borderId="1" xfId="0" applyNumberFormat="1" applyFont="1" applyFill="1" applyBorder="1" applyAlignment="1">
      <alignment horizontal="right" vertical="center" wrapText="1"/>
    </xf>
    <xf numFmtId="0" fontId="15" fillId="0" borderId="1" xfId="0" applyFont="1" applyBorder="1"/>
    <xf numFmtId="0" fontId="14" fillId="5" borderId="3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0" xfId="0" applyFont="1"/>
    <xf numFmtId="4" fontId="19" fillId="0" borderId="1" xfId="8" applyNumberFormat="1" applyFont="1" applyFill="1" applyBorder="1" applyAlignment="1" applyProtection="1">
      <alignment horizontal="right" vertical="center" wrapText="1"/>
    </xf>
    <xf numFmtId="4" fontId="19" fillId="0" borderId="1" xfId="9" applyNumberFormat="1" applyFont="1" applyFill="1" applyBorder="1" applyAlignment="1" applyProtection="1">
      <alignment horizontal="right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4" fontId="16" fillId="5" borderId="2" xfId="0" applyNumberFormat="1" applyFont="1" applyFill="1" applyBorder="1" applyAlignment="1">
      <alignment horizontal="right" vertical="center" wrapText="1"/>
    </xf>
    <xf numFmtId="4" fontId="6" fillId="5" borderId="4" xfId="0" applyNumberFormat="1" applyFont="1" applyFill="1" applyBorder="1" applyAlignment="1">
      <alignment horizontal="right" vertical="center" wrapText="1"/>
    </xf>
    <xf numFmtId="4" fontId="16" fillId="5" borderId="4" xfId="0" applyNumberFormat="1" applyFont="1" applyFill="1" applyBorder="1" applyAlignment="1">
      <alignment horizontal="right" vertical="center" wrapText="1"/>
    </xf>
    <xf numFmtId="0" fontId="18" fillId="0" borderId="1" xfId="0" applyFont="1" applyBorder="1"/>
    <xf numFmtId="4" fontId="17" fillId="0" borderId="1" xfId="10" applyNumberFormat="1" applyFont="1" applyFill="1" applyBorder="1" applyAlignment="1" applyProtection="1">
      <alignment horizontal="right" vertical="center" wrapText="1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right" vertical="center" wrapText="1"/>
    </xf>
    <xf numFmtId="4" fontId="8" fillId="0" borderId="1" xfId="10" applyNumberFormat="1" applyFont="1" applyFill="1" applyBorder="1" applyAlignment="1" applyProtection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21" fillId="0" borderId="1" xfId="8" applyNumberFormat="1" applyFont="1" applyFill="1" applyBorder="1" applyAlignment="1" applyProtection="1">
      <alignment horizontal="right" vertical="center" wrapText="1"/>
    </xf>
    <xf numFmtId="4" fontId="21" fillId="0" borderId="1" xfId="9" applyNumberFormat="1" applyFont="1" applyFill="1" applyBorder="1" applyAlignment="1" applyProtection="1">
      <alignment horizontal="right" vertical="center" wrapText="1"/>
    </xf>
    <xf numFmtId="0" fontId="0" fillId="0" borderId="0" xfId="0" applyFont="1"/>
    <xf numFmtId="0" fontId="0" fillId="0" borderId="1" xfId="0" applyFont="1" applyBorder="1"/>
    <xf numFmtId="0" fontId="16" fillId="12" borderId="1" xfId="0" applyFont="1" applyFill="1" applyBorder="1" applyAlignment="1">
      <alignment horizontal="center" vertical="center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13" fillId="0" borderId="5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0" borderId="1" xfId="0" applyFont="1" applyFill="1" applyBorder="1"/>
    <xf numFmtId="0" fontId="4" fillId="5" borderId="2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6" fillId="5" borderId="4" xfId="0" applyFont="1" applyFill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6" fillId="12" borderId="1" xfId="0" applyFont="1" applyFill="1" applyBorder="1" applyAlignment="1">
      <alignment horizontal="center" vertical="center" wrapText="1"/>
    </xf>
    <xf numFmtId="0" fontId="16" fillId="12" borderId="1" xfId="0" applyFont="1" applyFill="1" applyBorder="1"/>
    <xf numFmtId="0" fontId="16" fillId="5" borderId="2" xfId="0" applyFont="1" applyFill="1" applyBorder="1" applyAlignment="1">
      <alignment horizontal="center" vertical="top" wrapText="1"/>
    </xf>
    <xf numFmtId="0" fontId="14" fillId="5" borderId="3" xfId="0" applyFont="1" applyFill="1" applyBorder="1" applyAlignment="1">
      <alignment horizontal="center" vertical="top" wrapText="1"/>
    </xf>
    <xf numFmtId="0" fontId="14" fillId="5" borderId="4" xfId="0" applyFont="1" applyFill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top" wrapText="1"/>
    </xf>
    <xf numFmtId="0" fontId="16" fillId="0" borderId="3" xfId="0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12" borderId="2" xfId="0" applyFont="1" applyFill="1" applyBorder="1" applyAlignment="1">
      <alignment horizontal="center" vertical="center" wrapText="1"/>
    </xf>
    <xf numFmtId="0" fontId="16" fillId="12" borderId="4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top" wrapText="1"/>
    </xf>
    <xf numFmtId="0" fontId="16" fillId="5" borderId="4" xfId="0" applyFont="1" applyFill="1" applyBorder="1" applyAlignment="1">
      <alignment horizontal="center" vertical="top" wrapText="1"/>
    </xf>
    <xf numFmtId="4" fontId="6" fillId="0" borderId="1" xfId="9" applyNumberFormat="1" applyFont="1" applyFill="1" applyBorder="1" applyAlignment="1" applyProtection="1">
      <alignment horizontal="right" vertical="center" wrapText="1"/>
    </xf>
    <xf numFmtId="4" fontId="8" fillId="0" borderId="1" xfId="11" applyNumberFormat="1" applyFont="1" applyFill="1" applyBorder="1" applyAlignment="1" applyProtection="1">
      <alignment horizontal="right" vertical="center" wrapText="1"/>
    </xf>
    <xf numFmtId="4" fontId="8" fillId="0" borderId="1" xfId="8" applyNumberFormat="1" applyFont="1" applyFill="1" applyBorder="1" applyAlignment="1" applyProtection="1">
      <alignment horizontal="right" vertical="center" wrapText="1"/>
    </xf>
  </cellXfs>
  <cellStyles count="12">
    <cellStyle name="Good 2" xfId="6"/>
    <cellStyle name="Normal" xfId="0" builtinId="0"/>
    <cellStyle name="Normal 10" xfId="8"/>
    <cellStyle name="Normal 13" xfId="2"/>
    <cellStyle name="Normal 2" xfId="10"/>
    <cellStyle name="Normal 3" xfId="11"/>
    <cellStyle name="Normal 4" xfId="5"/>
    <cellStyle name="Normal 5" xfId="1"/>
    <cellStyle name="Normal 6" xfId="9"/>
    <cellStyle name="Normal 7" xfId="4"/>
    <cellStyle name="Normal 8" xfId="7"/>
    <cellStyle name="Normal 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207"/>
  <sheetViews>
    <sheetView tabSelected="1" workbookViewId="0">
      <selection activeCell="G193" sqref="G193"/>
    </sheetView>
  </sheetViews>
  <sheetFormatPr defaultColWidth="9.140625" defaultRowHeight="14.25"/>
  <cols>
    <col min="1" max="1" width="5.85546875" style="1" customWidth="1"/>
    <col min="2" max="2" width="7.5703125" style="1" customWidth="1"/>
    <col min="3" max="3" width="24.28515625" style="1" customWidth="1"/>
    <col min="4" max="4" width="9.140625" style="1"/>
    <col min="5" max="5" width="32.85546875" style="1" customWidth="1"/>
    <col min="6" max="6" width="13.140625" style="1" customWidth="1"/>
    <col min="7" max="7" width="13.28515625" style="1" customWidth="1"/>
    <col min="8" max="8" width="14" style="1" customWidth="1"/>
    <col min="9" max="9" width="9.28515625" style="1" customWidth="1"/>
    <col min="10" max="15" width="9.140625" style="1"/>
    <col min="16" max="16" width="14" style="1" customWidth="1"/>
    <col min="17" max="16384" width="9.140625" style="1"/>
  </cols>
  <sheetData>
    <row r="1" spans="1:9">
      <c r="A1" s="85" t="s">
        <v>235</v>
      </c>
      <c r="B1" s="85"/>
      <c r="C1" s="85"/>
      <c r="D1" s="85"/>
      <c r="E1" s="85"/>
      <c r="F1" s="85"/>
      <c r="G1" s="85"/>
      <c r="H1" s="85"/>
      <c r="I1" s="85"/>
    </row>
    <row r="2" spans="1:9">
      <c r="A2" s="85"/>
      <c r="B2" s="85"/>
      <c r="C2" s="85"/>
      <c r="D2" s="85"/>
      <c r="E2" s="85"/>
      <c r="F2" s="85"/>
      <c r="G2" s="85"/>
      <c r="H2" s="85"/>
      <c r="I2" s="85"/>
    </row>
    <row r="3" spans="1:9">
      <c r="A3" s="2"/>
      <c r="B3" s="86" t="s">
        <v>0</v>
      </c>
      <c r="C3" s="87"/>
      <c r="D3" s="86" t="s">
        <v>1</v>
      </c>
      <c r="E3" s="87"/>
      <c r="F3" s="2" t="s">
        <v>2</v>
      </c>
      <c r="G3" s="2" t="s">
        <v>3</v>
      </c>
      <c r="H3" s="2" t="s">
        <v>4</v>
      </c>
      <c r="I3" s="2" t="s">
        <v>5</v>
      </c>
    </row>
    <row r="4" spans="1:9" ht="22.5">
      <c r="A4" s="3" t="s">
        <v>6</v>
      </c>
      <c r="B4" s="3" t="s">
        <v>7</v>
      </c>
      <c r="C4" s="4" t="s">
        <v>8</v>
      </c>
      <c r="D4" s="3" t="s">
        <v>9</v>
      </c>
      <c r="E4" s="4" t="s">
        <v>10</v>
      </c>
      <c r="F4" s="5">
        <f>SUM(F5:F9)</f>
        <v>481800000</v>
      </c>
      <c r="G4" s="6">
        <f>SUM(G5:G9)</f>
        <v>168003729</v>
      </c>
      <c r="H4" s="6">
        <f t="shared" ref="H4:H9" si="0">F4-G4</f>
        <v>313796271</v>
      </c>
      <c r="I4" s="6">
        <f>G4/F4*100</f>
        <v>34.870014321295145</v>
      </c>
    </row>
    <row r="5" spans="1:9" ht="22.5">
      <c r="A5" s="7"/>
      <c r="B5" s="7" t="s">
        <v>7</v>
      </c>
      <c r="C5" s="8" t="s">
        <v>8</v>
      </c>
      <c r="D5" s="7" t="s">
        <v>11</v>
      </c>
      <c r="E5" s="9" t="s">
        <v>12</v>
      </c>
      <c r="F5" s="10">
        <v>222832500</v>
      </c>
      <c r="G5" s="11">
        <v>75266803</v>
      </c>
      <c r="H5" s="10">
        <f t="shared" si="0"/>
        <v>147565697</v>
      </c>
      <c r="I5" s="10"/>
    </row>
    <row r="6" spans="1:9" ht="22.5">
      <c r="A6" s="7"/>
      <c r="B6" s="7" t="s">
        <v>7</v>
      </c>
      <c r="C6" s="8" t="s">
        <v>8</v>
      </c>
      <c r="D6" s="7" t="s">
        <v>13</v>
      </c>
      <c r="E6" s="9" t="s">
        <v>14</v>
      </c>
      <c r="F6" s="10">
        <v>198838860</v>
      </c>
      <c r="G6" s="11">
        <v>71825096</v>
      </c>
      <c r="H6" s="10">
        <f t="shared" si="0"/>
        <v>127013764</v>
      </c>
      <c r="I6" s="10"/>
    </row>
    <row r="7" spans="1:9" ht="22.5">
      <c r="A7" s="7"/>
      <c r="B7" s="7" t="s">
        <v>7</v>
      </c>
      <c r="C7" s="8" t="s">
        <v>8</v>
      </c>
      <c r="D7" s="7" t="s">
        <v>15</v>
      </c>
      <c r="E7" s="9" t="s">
        <v>16</v>
      </c>
      <c r="F7" s="10">
        <v>18163860</v>
      </c>
      <c r="G7" s="11">
        <v>6301759</v>
      </c>
      <c r="H7" s="10">
        <f t="shared" si="0"/>
        <v>11862101</v>
      </c>
      <c r="I7" s="10"/>
    </row>
    <row r="8" spans="1:9" ht="22.5">
      <c r="A8" s="7"/>
      <c r="B8" s="7" t="s">
        <v>7</v>
      </c>
      <c r="C8" s="8" t="s">
        <v>8</v>
      </c>
      <c r="D8" s="7" t="s">
        <v>17</v>
      </c>
      <c r="E8" s="12" t="s">
        <v>18</v>
      </c>
      <c r="F8" s="10">
        <v>41864780</v>
      </c>
      <c r="G8" s="11">
        <v>14529270</v>
      </c>
      <c r="H8" s="10">
        <f t="shared" si="0"/>
        <v>27335510</v>
      </c>
      <c r="I8" s="10"/>
    </row>
    <row r="9" spans="1:9" ht="22.5">
      <c r="A9" s="7"/>
      <c r="B9" s="7">
        <v>20</v>
      </c>
      <c r="C9" s="8" t="s">
        <v>8</v>
      </c>
      <c r="D9" s="7">
        <v>401320</v>
      </c>
      <c r="E9" s="12" t="s">
        <v>19</v>
      </c>
      <c r="F9" s="10">
        <v>100000</v>
      </c>
      <c r="G9" s="11">
        <v>80801</v>
      </c>
      <c r="H9" s="10">
        <f t="shared" si="0"/>
        <v>19199</v>
      </c>
      <c r="I9" s="10"/>
    </row>
    <row r="10" spans="1:9" ht="22.5">
      <c r="A10" s="3" t="s">
        <v>6</v>
      </c>
      <c r="B10" s="3" t="s">
        <v>7</v>
      </c>
      <c r="C10" s="4" t="s">
        <v>8</v>
      </c>
      <c r="D10" s="3" t="s">
        <v>20</v>
      </c>
      <c r="E10" s="4" t="s">
        <v>21</v>
      </c>
      <c r="F10" s="13">
        <f>SUM(F11:F14)</f>
        <v>187500000</v>
      </c>
      <c r="G10" s="6">
        <f>SUM(G11:G14)</f>
        <v>65291343</v>
      </c>
      <c r="H10" s="6">
        <f t="shared" ref="H10:H61" si="1">F10-G10</f>
        <v>122208657</v>
      </c>
      <c r="I10" s="6">
        <f>G10/F10*100</f>
        <v>34.8220496</v>
      </c>
    </row>
    <row r="11" spans="1:9" ht="22.5">
      <c r="A11" s="7"/>
      <c r="B11" s="7" t="s">
        <v>7</v>
      </c>
      <c r="C11" s="8" t="s">
        <v>8</v>
      </c>
      <c r="D11" s="7" t="s">
        <v>22</v>
      </c>
      <c r="E11" s="9" t="s">
        <v>23</v>
      </c>
      <c r="F11" s="10">
        <v>125625000</v>
      </c>
      <c r="G11" s="11">
        <v>43838455</v>
      </c>
      <c r="H11" s="10">
        <f t="shared" si="1"/>
        <v>81786545</v>
      </c>
      <c r="I11" s="10"/>
    </row>
    <row r="12" spans="1:9" ht="22.5">
      <c r="A12" s="7"/>
      <c r="B12" s="7" t="s">
        <v>7</v>
      </c>
      <c r="C12" s="8" t="s">
        <v>8</v>
      </c>
      <c r="D12" s="7" t="s">
        <v>24</v>
      </c>
      <c r="E12" s="9" t="s">
        <v>25</v>
      </c>
      <c r="F12" s="10">
        <v>50625000</v>
      </c>
      <c r="G12" s="11">
        <v>17488739</v>
      </c>
      <c r="H12" s="10">
        <f t="shared" si="1"/>
        <v>33136261</v>
      </c>
      <c r="I12" s="10"/>
    </row>
    <row r="13" spans="1:9" ht="22.5">
      <c r="A13" s="7"/>
      <c r="B13" s="7" t="s">
        <v>7</v>
      </c>
      <c r="C13" s="8" t="s">
        <v>8</v>
      </c>
      <c r="D13" s="7" t="s">
        <v>26</v>
      </c>
      <c r="E13" s="12" t="s">
        <v>27</v>
      </c>
      <c r="F13" s="10">
        <v>3750000</v>
      </c>
      <c r="G13" s="11">
        <v>1165935</v>
      </c>
      <c r="H13" s="10">
        <f t="shared" si="1"/>
        <v>2584065</v>
      </c>
      <c r="I13" s="10"/>
    </row>
    <row r="14" spans="1:9" ht="22.5">
      <c r="A14" s="7"/>
      <c r="B14" s="7" t="s">
        <v>7</v>
      </c>
      <c r="C14" s="8" t="s">
        <v>8</v>
      </c>
      <c r="D14" s="7" t="s">
        <v>28</v>
      </c>
      <c r="E14" s="12" t="s">
        <v>29</v>
      </c>
      <c r="F14" s="10">
        <v>7500000</v>
      </c>
      <c r="G14" s="11">
        <v>2798214</v>
      </c>
      <c r="H14" s="10">
        <f t="shared" si="1"/>
        <v>4701786</v>
      </c>
      <c r="I14" s="10"/>
    </row>
    <row r="15" spans="1:9" ht="22.5">
      <c r="A15" s="3">
        <v>630</v>
      </c>
      <c r="B15" s="3">
        <v>20</v>
      </c>
      <c r="C15" s="4" t="s">
        <v>8</v>
      </c>
      <c r="D15" s="3">
        <v>404</v>
      </c>
      <c r="E15" s="14" t="s">
        <v>30</v>
      </c>
      <c r="F15" s="13">
        <f>SUM(F16:F17)</f>
        <v>8000000</v>
      </c>
      <c r="G15" s="6">
        <f>SUM(G16:G17)</f>
        <v>727196</v>
      </c>
      <c r="H15" s="6">
        <f t="shared" si="1"/>
        <v>7272804</v>
      </c>
      <c r="I15" s="6">
        <f>G15/F15*100</f>
        <v>9.08995</v>
      </c>
    </row>
    <row r="16" spans="1:9" ht="22.5">
      <c r="A16" s="7"/>
      <c r="B16" s="7">
        <v>20</v>
      </c>
      <c r="C16" s="8" t="s">
        <v>8</v>
      </c>
      <c r="D16" s="7">
        <v>404110</v>
      </c>
      <c r="E16" s="9" t="s">
        <v>31</v>
      </c>
      <c r="F16" s="10">
        <v>6000000</v>
      </c>
      <c r="G16" s="10">
        <v>0</v>
      </c>
      <c r="H16" s="10">
        <f t="shared" si="1"/>
        <v>6000000</v>
      </c>
      <c r="I16" s="10"/>
    </row>
    <row r="17" spans="1:16" ht="22.5">
      <c r="A17" s="15"/>
      <c r="B17" s="15">
        <v>20</v>
      </c>
      <c r="C17" s="8" t="s">
        <v>8</v>
      </c>
      <c r="D17" s="15">
        <v>404150</v>
      </c>
      <c r="E17" s="16" t="s">
        <v>32</v>
      </c>
      <c r="F17" s="17">
        <v>2000000</v>
      </c>
      <c r="G17" s="17">
        <v>727196</v>
      </c>
      <c r="H17" s="10">
        <f t="shared" si="1"/>
        <v>1272804</v>
      </c>
      <c r="I17" s="17"/>
    </row>
    <row r="18" spans="1:16" ht="22.5">
      <c r="A18" s="3" t="s">
        <v>6</v>
      </c>
      <c r="B18" s="3" t="s">
        <v>7</v>
      </c>
      <c r="C18" s="4" t="s">
        <v>8</v>
      </c>
      <c r="D18" s="3" t="s">
        <v>33</v>
      </c>
      <c r="E18" s="4" t="s">
        <v>34</v>
      </c>
      <c r="F18" s="13">
        <f>SUM(F19:F25)</f>
        <v>45000000</v>
      </c>
      <c r="G18" s="6">
        <f>SUM(G19:G25)</f>
        <v>13178647</v>
      </c>
      <c r="H18" s="6">
        <f t="shared" si="1"/>
        <v>31821353</v>
      </c>
      <c r="I18" s="6">
        <f>G18/F18*100</f>
        <v>29.28588222222222</v>
      </c>
    </row>
    <row r="19" spans="1:16" ht="22.5">
      <c r="A19" s="15"/>
      <c r="B19" s="7" t="s">
        <v>7</v>
      </c>
      <c r="C19" s="8" t="s">
        <v>8</v>
      </c>
      <c r="D19" s="7" t="s">
        <v>35</v>
      </c>
      <c r="E19" s="9" t="s">
        <v>36</v>
      </c>
      <c r="F19" s="10">
        <v>17000000</v>
      </c>
      <c r="G19" s="11">
        <v>4518192</v>
      </c>
      <c r="H19" s="10">
        <f t="shared" si="1"/>
        <v>12481808</v>
      </c>
      <c r="I19" s="10"/>
    </row>
    <row r="20" spans="1:16" ht="22.5">
      <c r="A20" s="15"/>
      <c r="B20" s="7" t="s">
        <v>7</v>
      </c>
      <c r="C20" s="8" t="s">
        <v>8</v>
      </c>
      <c r="D20" s="7" t="s">
        <v>37</v>
      </c>
      <c r="E20" s="9" t="s">
        <v>38</v>
      </c>
      <c r="F20" s="10">
        <v>2000000</v>
      </c>
      <c r="G20" s="11">
        <v>8656</v>
      </c>
      <c r="H20" s="10">
        <f t="shared" si="1"/>
        <v>1991344</v>
      </c>
      <c r="I20" s="10"/>
    </row>
    <row r="21" spans="1:16" ht="22.5">
      <c r="A21" s="15"/>
      <c r="B21" s="7" t="s">
        <v>7</v>
      </c>
      <c r="C21" s="8" t="s">
        <v>8</v>
      </c>
      <c r="D21" s="7">
        <v>420140</v>
      </c>
      <c r="E21" s="9" t="s">
        <v>39</v>
      </c>
      <c r="F21" s="10">
        <v>0</v>
      </c>
      <c r="G21" s="10">
        <v>0</v>
      </c>
      <c r="H21" s="10">
        <f t="shared" si="1"/>
        <v>0</v>
      </c>
      <c r="I21" s="10"/>
    </row>
    <row r="22" spans="1:16" ht="22.5">
      <c r="A22" s="15"/>
      <c r="B22" s="7" t="s">
        <v>7</v>
      </c>
      <c r="C22" s="8" t="s">
        <v>8</v>
      </c>
      <c r="D22" s="7" t="s">
        <v>40</v>
      </c>
      <c r="E22" s="12" t="s">
        <v>41</v>
      </c>
      <c r="F22" s="10">
        <v>5000000</v>
      </c>
      <c r="G22" s="11">
        <v>2079226</v>
      </c>
      <c r="H22" s="10">
        <f t="shared" si="1"/>
        <v>2920774</v>
      </c>
      <c r="I22" s="10"/>
    </row>
    <row r="23" spans="1:16" ht="22.5">
      <c r="A23" s="15"/>
      <c r="B23" s="7" t="s">
        <v>7</v>
      </c>
      <c r="C23" s="8" t="s">
        <v>8</v>
      </c>
      <c r="D23" s="7" t="s">
        <v>42</v>
      </c>
      <c r="E23" s="9" t="s">
        <v>43</v>
      </c>
      <c r="F23" s="10">
        <v>9000000</v>
      </c>
      <c r="G23" s="11">
        <v>1881042</v>
      </c>
      <c r="H23" s="10">
        <f t="shared" si="1"/>
        <v>7118958</v>
      </c>
      <c r="I23" s="10"/>
    </row>
    <row r="24" spans="1:16" ht="22.5">
      <c r="A24" s="15"/>
      <c r="B24" s="7" t="s">
        <v>7</v>
      </c>
      <c r="C24" s="8" t="s">
        <v>8</v>
      </c>
      <c r="D24" s="7" t="s">
        <v>44</v>
      </c>
      <c r="E24" s="9" t="s">
        <v>45</v>
      </c>
      <c r="F24" s="10">
        <v>11000000</v>
      </c>
      <c r="G24" s="11">
        <v>4555021</v>
      </c>
      <c r="H24" s="10">
        <f t="shared" si="1"/>
        <v>6444979</v>
      </c>
      <c r="I24" s="10"/>
    </row>
    <row r="25" spans="1:16" ht="22.5">
      <c r="A25" s="15"/>
      <c r="B25" s="7" t="s">
        <v>7</v>
      </c>
      <c r="C25" s="8" t="s">
        <v>8</v>
      </c>
      <c r="D25" s="7" t="s">
        <v>46</v>
      </c>
      <c r="E25" s="12" t="s">
        <v>47</v>
      </c>
      <c r="F25" s="10">
        <v>1000000</v>
      </c>
      <c r="G25" s="11">
        <v>136510</v>
      </c>
      <c r="H25" s="10">
        <f t="shared" si="1"/>
        <v>863490</v>
      </c>
      <c r="I25" s="10"/>
    </row>
    <row r="26" spans="1:16" ht="22.5">
      <c r="A26" s="3" t="s">
        <v>6</v>
      </c>
      <c r="B26" s="3" t="s">
        <v>7</v>
      </c>
      <c r="C26" s="4" t="s">
        <v>8</v>
      </c>
      <c r="D26" s="3">
        <v>421</v>
      </c>
      <c r="E26" s="4" t="s">
        <v>48</v>
      </c>
      <c r="F26" s="13">
        <f>SUM(F27:F38)</f>
        <v>50000000</v>
      </c>
      <c r="G26" s="6">
        <f>SUM(G27:G38)</f>
        <v>15828779</v>
      </c>
      <c r="H26" s="6">
        <f t="shared" si="1"/>
        <v>34171221</v>
      </c>
      <c r="I26" s="6">
        <f>G26/F26*100</f>
        <v>31.657558000000002</v>
      </c>
    </row>
    <row r="27" spans="1:16" ht="22.5">
      <c r="A27" s="18"/>
      <c r="B27" s="7" t="s">
        <v>7</v>
      </c>
      <c r="C27" s="8" t="s">
        <v>8</v>
      </c>
      <c r="D27" s="7" t="s">
        <v>49</v>
      </c>
      <c r="E27" s="19" t="s">
        <v>50</v>
      </c>
      <c r="F27" s="10">
        <v>30800000</v>
      </c>
      <c r="G27" s="10">
        <v>6302088</v>
      </c>
      <c r="H27" s="10">
        <v>0</v>
      </c>
      <c r="I27" s="10"/>
    </row>
    <row r="28" spans="1:16" ht="22.5">
      <c r="A28" s="18"/>
      <c r="B28" s="7" t="s">
        <v>7</v>
      </c>
      <c r="C28" s="8" t="s">
        <v>8</v>
      </c>
      <c r="D28" s="7" t="s">
        <v>51</v>
      </c>
      <c r="E28" s="19" t="s">
        <v>52</v>
      </c>
      <c r="F28" s="10">
        <v>1500000</v>
      </c>
      <c r="G28" s="10">
        <v>521898</v>
      </c>
      <c r="H28" s="10">
        <v>0</v>
      </c>
      <c r="I28" s="10"/>
      <c r="P28" s="20"/>
    </row>
    <row r="29" spans="1:16" ht="22.5">
      <c r="A29" s="18"/>
      <c r="B29" s="7" t="s">
        <v>7</v>
      </c>
      <c r="C29" s="8" t="s">
        <v>8</v>
      </c>
      <c r="D29" s="7" t="s">
        <v>53</v>
      </c>
      <c r="E29" s="19" t="s">
        <v>54</v>
      </c>
      <c r="F29" s="10">
        <v>800000</v>
      </c>
      <c r="G29" s="10">
        <v>126715</v>
      </c>
      <c r="H29" s="10">
        <v>0</v>
      </c>
      <c r="I29" s="10"/>
      <c r="P29" s="20"/>
    </row>
    <row r="30" spans="1:16" ht="22.5">
      <c r="A30" s="18"/>
      <c r="B30" s="7" t="s">
        <v>7</v>
      </c>
      <c r="C30" s="8" t="s">
        <v>8</v>
      </c>
      <c r="D30" s="7" t="s">
        <v>55</v>
      </c>
      <c r="E30" s="19" t="s">
        <v>56</v>
      </c>
      <c r="F30" s="10">
        <v>15000</v>
      </c>
      <c r="G30" s="10">
        <v>15080</v>
      </c>
      <c r="H30" s="10">
        <v>0</v>
      </c>
      <c r="I30" s="10"/>
      <c r="P30" s="20"/>
    </row>
    <row r="31" spans="1:16" ht="22.5">
      <c r="A31" s="18"/>
      <c r="B31" s="7" t="s">
        <v>7</v>
      </c>
      <c r="C31" s="8" t="s">
        <v>8</v>
      </c>
      <c r="D31" s="7" t="s">
        <v>57</v>
      </c>
      <c r="E31" s="19" t="s">
        <v>58</v>
      </c>
      <c r="F31" s="10">
        <v>8500000</v>
      </c>
      <c r="G31" s="10">
        <v>7033578</v>
      </c>
      <c r="H31" s="10">
        <v>0</v>
      </c>
      <c r="I31" s="10"/>
      <c r="P31" s="20"/>
    </row>
    <row r="32" spans="1:16" ht="22.5">
      <c r="A32" s="18"/>
      <c r="B32" s="7" t="s">
        <v>7</v>
      </c>
      <c r="C32" s="8" t="s">
        <v>8</v>
      </c>
      <c r="D32" s="7" t="s">
        <v>59</v>
      </c>
      <c r="E32" s="19" t="s">
        <v>60</v>
      </c>
      <c r="F32" s="10">
        <v>70000</v>
      </c>
      <c r="G32" s="10">
        <v>36751</v>
      </c>
      <c r="H32" s="10">
        <v>0</v>
      </c>
      <c r="I32" s="10"/>
      <c r="P32" s="20"/>
    </row>
    <row r="33" spans="1:16" ht="22.5">
      <c r="A33" s="18"/>
      <c r="B33" s="7" t="s">
        <v>7</v>
      </c>
      <c r="C33" s="8" t="s">
        <v>8</v>
      </c>
      <c r="D33" s="7" t="s">
        <v>61</v>
      </c>
      <c r="E33" s="19" t="s">
        <v>62</v>
      </c>
      <c r="F33" s="10">
        <v>5488000</v>
      </c>
      <c r="G33" s="10">
        <v>891617</v>
      </c>
      <c r="H33" s="10">
        <v>0</v>
      </c>
      <c r="I33" s="10"/>
      <c r="P33" s="20"/>
    </row>
    <row r="34" spans="1:16" ht="22.5">
      <c r="A34" s="18"/>
      <c r="B34" s="7" t="s">
        <v>7</v>
      </c>
      <c r="C34" s="8" t="s">
        <v>8</v>
      </c>
      <c r="D34" s="7" t="s">
        <v>63</v>
      </c>
      <c r="E34" s="19" t="s">
        <v>64</v>
      </c>
      <c r="F34" s="10">
        <v>2000000</v>
      </c>
      <c r="G34" s="10">
        <v>557474</v>
      </c>
      <c r="H34" s="10">
        <v>0</v>
      </c>
      <c r="I34" s="10"/>
      <c r="P34" s="20"/>
    </row>
    <row r="35" spans="1:16" ht="22.5">
      <c r="A35" s="18"/>
      <c r="B35" s="7" t="s">
        <v>7</v>
      </c>
      <c r="C35" s="8" t="s">
        <v>8</v>
      </c>
      <c r="D35" s="7" t="s">
        <v>65</v>
      </c>
      <c r="E35" s="19" t="s">
        <v>66</v>
      </c>
      <c r="F35" s="10">
        <v>800000</v>
      </c>
      <c r="G35" s="10">
        <v>314962</v>
      </c>
      <c r="H35" s="10">
        <v>0</v>
      </c>
      <c r="I35" s="10"/>
      <c r="P35" s="20"/>
    </row>
    <row r="36" spans="1:16" ht="22.5">
      <c r="A36" s="18"/>
      <c r="B36" s="7" t="s">
        <v>7</v>
      </c>
      <c r="C36" s="8" t="s">
        <v>8</v>
      </c>
      <c r="D36" s="7" t="s">
        <v>67</v>
      </c>
      <c r="E36" s="19" t="s">
        <v>68</v>
      </c>
      <c r="F36" s="10">
        <v>23000</v>
      </c>
      <c r="G36" s="10">
        <v>28616</v>
      </c>
      <c r="H36" s="10">
        <v>0</v>
      </c>
      <c r="I36" s="10"/>
      <c r="P36" s="20"/>
    </row>
    <row r="37" spans="1:16" ht="22.5">
      <c r="A37" s="18"/>
      <c r="B37" s="7" t="s">
        <v>7</v>
      </c>
      <c r="C37" s="8" t="s">
        <v>8</v>
      </c>
      <c r="D37" s="7" t="s">
        <v>69</v>
      </c>
      <c r="E37" s="19" t="s">
        <v>70</v>
      </c>
      <c r="F37" s="10">
        <v>3000</v>
      </c>
      <c r="G37" s="21">
        <v>0</v>
      </c>
      <c r="H37" s="10">
        <v>0</v>
      </c>
      <c r="I37" s="10"/>
      <c r="P37" s="20"/>
    </row>
    <row r="38" spans="1:16" ht="22.5">
      <c r="A38" s="18"/>
      <c r="B38" s="7" t="s">
        <v>7</v>
      </c>
      <c r="C38" s="8" t="s">
        <v>8</v>
      </c>
      <c r="D38" s="7" t="s">
        <v>71</v>
      </c>
      <c r="E38" s="19" t="s">
        <v>72</v>
      </c>
      <c r="F38" s="10">
        <v>1000</v>
      </c>
      <c r="G38" s="10">
        <v>0</v>
      </c>
      <c r="H38" s="10">
        <v>0</v>
      </c>
      <c r="I38" s="10"/>
      <c r="P38" s="22"/>
    </row>
    <row r="39" spans="1:16" ht="22.5">
      <c r="A39" s="3" t="s">
        <v>6</v>
      </c>
      <c r="B39" s="3" t="s">
        <v>7</v>
      </c>
      <c r="C39" s="4" t="s">
        <v>8</v>
      </c>
      <c r="D39" s="3" t="s">
        <v>73</v>
      </c>
      <c r="E39" s="4" t="s">
        <v>74</v>
      </c>
      <c r="F39" s="13">
        <f>SUM(F40:F52)</f>
        <v>15000000</v>
      </c>
      <c r="G39" s="6">
        <f>SUM(G40:G52)</f>
        <v>1995411</v>
      </c>
      <c r="H39" s="6">
        <f t="shared" si="1"/>
        <v>13004589</v>
      </c>
      <c r="I39" s="6">
        <f>G39/F39*100</f>
        <v>13.302739999999998</v>
      </c>
    </row>
    <row r="40" spans="1:16" ht="22.5">
      <c r="A40" s="18"/>
      <c r="B40" s="7" t="s">
        <v>7</v>
      </c>
      <c r="C40" s="8" t="s">
        <v>8</v>
      </c>
      <c r="D40" s="7" t="s">
        <v>75</v>
      </c>
      <c r="E40" s="19" t="s">
        <v>76</v>
      </c>
      <c r="F40" s="10">
        <v>1500000</v>
      </c>
      <c r="G40" s="23">
        <v>132561</v>
      </c>
      <c r="H40" s="10">
        <v>0</v>
      </c>
      <c r="I40" s="10"/>
    </row>
    <row r="41" spans="1:16" ht="22.5">
      <c r="A41" s="18"/>
      <c r="B41" s="7" t="s">
        <v>7</v>
      </c>
      <c r="C41" s="8" t="s">
        <v>8</v>
      </c>
      <c r="D41" s="7" t="s">
        <v>77</v>
      </c>
      <c r="E41" s="19" t="s">
        <v>78</v>
      </c>
      <c r="F41" s="10">
        <v>1500000</v>
      </c>
      <c r="G41" s="23">
        <v>282009</v>
      </c>
      <c r="H41" s="10">
        <v>0</v>
      </c>
      <c r="I41" s="10"/>
    </row>
    <row r="42" spans="1:16" ht="22.5">
      <c r="A42" s="18"/>
      <c r="B42" s="7" t="s">
        <v>7</v>
      </c>
      <c r="C42" s="8" t="s">
        <v>8</v>
      </c>
      <c r="D42" s="7" t="s">
        <v>79</v>
      </c>
      <c r="E42" s="19" t="s">
        <v>80</v>
      </c>
      <c r="F42" s="10">
        <v>4000000</v>
      </c>
      <c r="G42" s="23">
        <v>698522</v>
      </c>
      <c r="H42" s="10">
        <v>0</v>
      </c>
      <c r="I42" s="10"/>
    </row>
    <row r="43" spans="1:16" ht="22.5">
      <c r="A43" s="18"/>
      <c r="B43" s="7" t="s">
        <v>7</v>
      </c>
      <c r="C43" s="8" t="s">
        <v>8</v>
      </c>
      <c r="D43" s="7" t="s">
        <v>81</v>
      </c>
      <c r="E43" s="19" t="s">
        <v>82</v>
      </c>
      <c r="F43" s="10">
        <v>2400000</v>
      </c>
      <c r="G43" s="23">
        <v>221663</v>
      </c>
      <c r="H43" s="10">
        <v>0</v>
      </c>
      <c r="I43" s="10"/>
    </row>
    <row r="44" spans="1:16" ht="22.5">
      <c r="A44" s="18"/>
      <c r="B44" s="7">
        <v>20</v>
      </c>
      <c r="C44" s="8" t="s">
        <v>8</v>
      </c>
      <c r="D44" s="7">
        <v>423310</v>
      </c>
      <c r="E44" s="19" t="s">
        <v>83</v>
      </c>
      <c r="F44" s="10">
        <v>600000</v>
      </c>
      <c r="G44" s="10">
        <v>0</v>
      </c>
      <c r="H44" s="10">
        <v>0</v>
      </c>
      <c r="I44" s="10"/>
    </row>
    <row r="45" spans="1:16" ht="22.5">
      <c r="A45" s="18"/>
      <c r="B45" s="7">
        <v>20</v>
      </c>
      <c r="C45" s="8" t="s">
        <v>8</v>
      </c>
      <c r="D45" s="7">
        <v>423320</v>
      </c>
      <c r="E45" s="19" t="s">
        <v>84</v>
      </c>
      <c r="F45" s="10">
        <v>100000</v>
      </c>
      <c r="G45" s="10">
        <v>0</v>
      </c>
      <c r="H45" s="10">
        <v>0</v>
      </c>
      <c r="I45" s="10"/>
    </row>
    <row r="46" spans="1:16" ht="22.5">
      <c r="A46" s="18"/>
      <c r="B46" s="7" t="s">
        <v>7</v>
      </c>
      <c r="C46" s="8" t="s">
        <v>8</v>
      </c>
      <c r="D46" s="7">
        <v>423510</v>
      </c>
      <c r="E46" s="19" t="s">
        <v>85</v>
      </c>
      <c r="F46" s="10">
        <v>100000</v>
      </c>
      <c r="G46" s="10">
        <v>0</v>
      </c>
      <c r="H46" s="10">
        <v>0</v>
      </c>
      <c r="I46" s="10"/>
    </row>
    <row r="47" spans="1:16" ht="22.5">
      <c r="A47" s="18"/>
      <c r="B47" s="7" t="s">
        <v>7</v>
      </c>
      <c r="C47" s="8" t="s">
        <v>8</v>
      </c>
      <c r="D47" s="7" t="s">
        <v>86</v>
      </c>
      <c r="E47" s="19" t="s">
        <v>87</v>
      </c>
      <c r="F47" s="10">
        <v>1000000</v>
      </c>
      <c r="G47" s="23">
        <v>318044</v>
      </c>
      <c r="H47" s="10">
        <v>0</v>
      </c>
      <c r="I47" s="10"/>
    </row>
    <row r="48" spans="1:16" ht="22.5">
      <c r="A48" s="18"/>
      <c r="B48" s="7">
        <v>20</v>
      </c>
      <c r="C48" s="8" t="s">
        <v>8</v>
      </c>
      <c r="D48" s="7">
        <v>423720</v>
      </c>
      <c r="E48" s="19" t="s">
        <v>88</v>
      </c>
      <c r="F48" s="10">
        <v>1000000</v>
      </c>
      <c r="G48" s="23">
        <v>186877</v>
      </c>
      <c r="H48" s="10">
        <v>0</v>
      </c>
      <c r="I48" s="10"/>
    </row>
    <row r="49" spans="1:9" ht="22.5">
      <c r="A49" s="18"/>
      <c r="B49" s="7" t="s">
        <v>7</v>
      </c>
      <c r="C49" s="8" t="s">
        <v>8</v>
      </c>
      <c r="D49" s="7">
        <v>423810</v>
      </c>
      <c r="E49" s="19" t="s">
        <v>89</v>
      </c>
      <c r="F49" s="10">
        <v>160000</v>
      </c>
      <c r="G49" s="23">
        <v>0</v>
      </c>
      <c r="H49" s="10">
        <v>0</v>
      </c>
      <c r="I49" s="10"/>
    </row>
    <row r="50" spans="1:9" ht="22.5">
      <c r="A50" s="18"/>
      <c r="B50" s="7" t="s">
        <v>7</v>
      </c>
      <c r="C50" s="8" t="s">
        <v>8</v>
      </c>
      <c r="D50" s="7" t="s">
        <v>90</v>
      </c>
      <c r="E50" s="19" t="s">
        <v>91</v>
      </c>
      <c r="F50" s="10">
        <v>2000000</v>
      </c>
      <c r="G50" s="23">
        <v>0</v>
      </c>
      <c r="H50" s="10">
        <v>0</v>
      </c>
      <c r="I50" s="10"/>
    </row>
    <row r="51" spans="1:9" ht="22.5">
      <c r="A51" s="18"/>
      <c r="B51" s="7">
        <v>20</v>
      </c>
      <c r="C51" s="8" t="s">
        <v>8</v>
      </c>
      <c r="D51" s="7">
        <v>423910</v>
      </c>
      <c r="E51" s="24" t="s">
        <v>92</v>
      </c>
      <c r="F51" s="10">
        <v>140000</v>
      </c>
      <c r="G51" s="23">
        <v>0</v>
      </c>
      <c r="H51" s="10">
        <v>0</v>
      </c>
      <c r="I51" s="10"/>
    </row>
    <row r="52" spans="1:9" ht="22.5">
      <c r="A52" s="18"/>
      <c r="B52" s="7" t="s">
        <v>7</v>
      </c>
      <c r="C52" s="8" t="s">
        <v>8</v>
      </c>
      <c r="D52" s="7" t="s">
        <v>93</v>
      </c>
      <c r="E52" s="19" t="s">
        <v>94</v>
      </c>
      <c r="F52" s="10">
        <v>500000</v>
      </c>
      <c r="G52" s="23">
        <v>155735</v>
      </c>
      <c r="H52" s="10">
        <v>0</v>
      </c>
      <c r="I52" s="10"/>
    </row>
    <row r="53" spans="1:9" ht="22.5">
      <c r="A53" s="3" t="s">
        <v>6</v>
      </c>
      <c r="B53" s="3" t="s">
        <v>7</v>
      </c>
      <c r="C53" s="4" t="s">
        <v>8</v>
      </c>
      <c r="D53" s="3" t="s">
        <v>95</v>
      </c>
      <c r="E53" s="4" t="s">
        <v>96</v>
      </c>
      <c r="F53" s="13">
        <f>SUM(F54:F60)</f>
        <v>30000000</v>
      </c>
      <c r="G53" s="6">
        <f>SUM(G54:G60)</f>
        <v>8696139</v>
      </c>
      <c r="H53" s="6">
        <f t="shared" si="1"/>
        <v>21303861</v>
      </c>
      <c r="I53" s="6">
        <f>G53/F53*100</f>
        <v>28.987130000000001</v>
      </c>
    </row>
    <row r="54" spans="1:9" ht="22.5">
      <c r="A54" s="15"/>
      <c r="B54" s="7" t="s">
        <v>7</v>
      </c>
      <c r="C54" s="8" t="s">
        <v>8</v>
      </c>
      <c r="D54" s="7" t="s">
        <v>97</v>
      </c>
      <c r="E54" s="19" t="s">
        <v>98</v>
      </c>
      <c r="F54" s="10">
        <v>1500000</v>
      </c>
      <c r="G54" s="10">
        <v>4242</v>
      </c>
      <c r="H54" s="10">
        <v>0</v>
      </c>
      <c r="I54" s="10"/>
    </row>
    <row r="55" spans="1:9" ht="22.5">
      <c r="A55" s="15"/>
      <c r="B55" s="7" t="s">
        <v>7</v>
      </c>
      <c r="C55" s="8" t="s">
        <v>8</v>
      </c>
      <c r="D55" s="7" t="s">
        <v>99</v>
      </c>
      <c r="E55" s="19" t="s">
        <v>100</v>
      </c>
      <c r="F55" s="10">
        <v>15000000</v>
      </c>
      <c r="G55" s="10">
        <v>3747179</v>
      </c>
      <c r="H55" s="10">
        <v>0</v>
      </c>
      <c r="I55" s="10"/>
    </row>
    <row r="56" spans="1:9" ht="22.5">
      <c r="A56" s="15"/>
      <c r="B56" s="7" t="s">
        <v>7</v>
      </c>
      <c r="C56" s="8" t="s">
        <v>8</v>
      </c>
      <c r="D56" s="7" t="s">
        <v>101</v>
      </c>
      <c r="E56" s="19" t="s">
        <v>102</v>
      </c>
      <c r="F56" s="10">
        <v>500000</v>
      </c>
      <c r="G56" s="10">
        <v>22497</v>
      </c>
      <c r="H56" s="10">
        <v>0</v>
      </c>
      <c r="I56" s="10"/>
    </row>
    <row r="57" spans="1:9" ht="22.5">
      <c r="A57" s="15"/>
      <c r="B57" s="7" t="s">
        <v>7</v>
      </c>
      <c r="C57" s="8" t="s">
        <v>8</v>
      </c>
      <c r="D57" s="7" t="s">
        <v>103</v>
      </c>
      <c r="E57" s="19" t="s">
        <v>104</v>
      </c>
      <c r="F57" s="10">
        <v>1500000</v>
      </c>
      <c r="G57" s="10">
        <v>1002457</v>
      </c>
      <c r="H57" s="10">
        <v>0</v>
      </c>
      <c r="I57" s="10"/>
    </row>
    <row r="58" spans="1:9" ht="22.5">
      <c r="A58" s="15"/>
      <c r="B58" s="7" t="s">
        <v>7</v>
      </c>
      <c r="C58" s="8" t="s">
        <v>8</v>
      </c>
      <c r="D58" s="7" t="s">
        <v>105</v>
      </c>
      <c r="E58" s="19" t="s">
        <v>106</v>
      </c>
      <c r="F58" s="10">
        <v>7000000</v>
      </c>
      <c r="G58" s="10">
        <v>2650361</v>
      </c>
      <c r="H58" s="10">
        <v>0</v>
      </c>
      <c r="I58" s="10"/>
    </row>
    <row r="59" spans="1:9" ht="22.5">
      <c r="A59" s="15"/>
      <c r="B59" s="7" t="s">
        <v>7</v>
      </c>
      <c r="C59" s="8" t="s">
        <v>8</v>
      </c>
      <c r="D59" s="7" t="s">
        <v>107</v>
      </c>
      <c r="E59" s="19" t="s">
        <v>108</v>
      </c>
      <c r="F59" s="10">
        <v>1000000</v>
      </c>
      <c r="G59" s="10">
        <v>164078</v>
      </c>
      <c r="H59" s="10">
        <v>0</v>
      </c>
      <c r="I59" s="10"/>
    </row>
    <row r="60" spans="1:9" ht="22.5">
      <c r="A60" s="15"/>
      <c r="B60" s="7" t="s">
        <v>7</v>
      </c>
      <c r="C60" s="8" t="s">
        <v>8</v>
      </c>
      <c r="D60" s="7" t="s">
        <v>109</v>
      </c>
      <c r="E60" s="19" t="s">
        <v>110</v>
      </c>
      <c r="F60" s="10">
        <v>3500000</v>
      </c>
      <c r="G60" s="25">
        <v>1105325</v>
      </c>
      <c r="H60" s="10">
        <v>0</v>
      </c>
      <c r="I60" s="10"/>
    </row>
    <row r="61" spans="1:9" ht="22.5">
      <c r="A61" s="3" t="s">
        <v>6</v>
      </c>
      <c r="B61" s="3" t="s">
        <v>7</v>
      </c>
      <c r="C61" s="4" t="s">
        <v>8</v>
      </c>
      <c r="D61" s="3" t="s">
        <v>111</v>
      </c>
      <c r="E61" s="4" t="s">
        <v>112</v>
      </c>
      <c r="F61" s="13">
        <f>SUM(F62:F77)</f>
        <v>13500000</v>
      </c>
      <c r="G61" s="6">
        <f>SUM(G62:G77)</f>
        <v>2661056</v>
      </c>
      <c r="H61" s="6">
        <f t="shared" si="1"/>
        <v>10838944</v>
      </c>
      <c r="I61" s="6">
        <f>G61/F61*100</f>
        <v>19.711525925925926</v>
      </c>
    </row>
    <row r="62" spans="1:9" ht="22.5">
      <c r="A62" s="15"/>
      <c r="B62" s="7" t="s">
        <v>7</v>
      </c>
      <c r="C62" s="8" t="s">
        <v>8</v>
      </c>
      <c r="D62" s="7">
        <v>425130</v>
      </c>
      <c r="E62" s="19" t="s">
        <v>113</v>
      </c>
      <c r="F62" s="10">
        <v>3290000</v>
      </c>
      <c r="G62" s="11">
        <v>994407</v>
      </c>
      <c r="H62" s="10">
        <v>0</v>
      </c>
      <c r="I62" s="10"/>
    </row>
    <row r="63" spans="1:9" ht="22.5">
      <c r="A63" s="15"/>
      <c r="B63" s="7" t="s">
        <v>7</v>
      </c>
      <c r="C63" s="8" t="s">
        <v>8</v>
      </c>
      <c r="D63" s="7" t="s">
        <v>114</v>
      </c>
      <c r="E63" s="19" t="s">
        <v>115</v>
      </c>
      <c r="F63" s="10">
        <v>100000</v>
      </c>
      <c r="G63" s="11">
        <v>0</v>
      </c>
      <c r="H63" s="10">
        <v>0</v>
      </c>
      <c r="I63" s="10"/>
    </row>
    <row r="64" spans="1:9" ht="22.5">
      <c r="A64" s="15"/>
      <c r="B64" s="7" t="s">
        <v>7</v>
      </c>
      <c r="C64" s="8" t="s">
        <v>8</v>
      </c>
      <c r="D64" s="7" t="s">
        <v>116</v>
      </c>
      <c r="E64" s="19" t="s">
        <v>117</v>
      </c>
      <c r="F64" s="10">
        <v>500000</v>
      </c>
      <c r="G64" s="11">
        <v>42480</v>
      </c>
      <c r="H64" s="10">
        <v>0</v>
      </c>
      <c r="I64" s="10"/>
    </row>
    <row r="65" spans="1:9" ht="22.5">
      <c r="A65" s="15"/>
      <c r="B65" s="7" t="s">
        <v>7</v>
      </c>
      <c r="C65" s="8" t="s">
        <v>8</v>
      </c>
      <c r="D65" s="7" t="s">
        <v>118</v>
      </c>
      <c r="E65" s="19" t="s">
        <v>119</v>
      </c>
      <c r="F65" s="10">
        <v>250000</v>
      </c>
      <c r="G65" s="11">
        <v>63516</v>
      </c>
      <c r="H65" s="10">
        <v>0</v>
      </c>
      <c r="I65" s="10"/>
    </row>
    <row r="66" spans="1:9" ht="22.5">
      <c r="A66" s="15"/>
      <c r="B66" s="7" t="s">
        <v>7</v>
      </c>
      <c r="C66" s="8" t="s">
        <v>8</v>
      </c>
      <c r="D66" s="7" t="s">
        <v>120</v>
      </c>
      <c r="E66" s="9" t="s">
        <v>121</v>
      </c>
      <c r="F66" s="10">
        <v>300000</v>
      </c>
      <c r="G66" s="11">
        <v>34684</v>
      </c>
      <c r="H66" s="10">
        <v>0</v>
      </c>
      <c r="I66" s="10"/>
    </row>
    <row r="67" spans="1:9" ht="22.5">
      <c r="A67" s="15"/>
      <c r="B67" s="7" t="s">
        <v>7</v>
      </c>
      <c r="C67" s="8" t="s">
        <v>8</v>
      </c>
      <c r="D67" s="7" t="s">
        <v>122</v>
      </c>
      <c r="E67" s="9" t="s">
        <v>123</v>
      </c>
      <c r="F67" s="10">
        <v>3500000</v>
      </c>
      <c r="G67" s="11">
        <v>0</v>
      </c>
      <c r="H67" s="10">
        <v>0</v>
      </c>
      <c r="I67" s="10"/>
    </row>
    <row r="68" spans="1:9" ht="22.5">
      <c r="A68" s="15"/>
      <c r="B68" s="7" t="s">
        <v>7</v>
      </c>
      <c r="C68" s="8" t="s">
        <v>8</v>
      </c>
      <c r="D68" s="7" t="s">
        <v>124</v>
      </c>
      <c r="E68" s="9" t="s">
        <v>125</v>
      </c>
      <c r="F68" s="10">
        <v>200000</v>
      </c>
      <c r="G68" s="11">
        <v>99090</v>
      </c>
      <c r="H68" s="10">
        <v>0</v>
      </c>
      <c r="I68" s="10"/>
    </row>
    <row r="69" spans="1:9" ht="22.5">
      <c r="A69" s="15"/>
      <c r="B69" s="7" t="s">
        <v>7</v>
      </c>
      <c r="C69" s="8" t="s">
        <v>8</v>
      </c>
      <c r="D69" s="7">
        <v>425310</v>
      </c>
      <c r="E69" s="19" t="s">
        <v>126</v>
      </c>
      <c r="F69" s="10">
        <v>50000</v>
      </c>
      <c r="G69" s="11">
        <v>0</v>
      </c>
      <c r="H69" s="10">
        <v>0</v>
      </c>
      <c r="I69" s="10"/>
    </row>
    <row r="70" spans="1:9" ht="22.5">
      <c r="A70" s="15"/>
      <c r="B70" s="7" t="s">
        <v>7</v>
      </c>
      <c r="C70" s="8" t="s">
        <v>8</v>
      </c>
      <c r="D70" s="7">
        <v>425320</v>
      </c>
      <c r="E70" s="19" t="s">
        <v>127</v>
      </c>
      <c r="F70" s="10">
        <v>10000</v>
      </c>
      <c r="G70" s="26">
        <v>0</v>
      </c>
      <c r="H70" s="10">
        <v>0</v>
      </c>
      <c r="I70" s="10"/>
    </row>
    <row r="71" spans="1:9" ht="22.5">
      <c r="A71" s="15"/>
      <c r="B71" s="7" t="s">
        <v>7</v>
      </c>
      <c r="C71" s="8" t="s">
        <v>8</v>
      </c>
      <c r="D71" s="7">
        <v>425360</v>
      </c>
      <c r="E71" s="19" t="s">
        <v>128</v>
      </c>
      <c r="F71" s="10">
        <v>0</v>
      </c>
      <c r="G71" s="10">
        <v>0</v>
      </c>
      <c r="H71" s="10">
        <v>0</v>
      </c>
      <c r="I71" s="10"/>
    </row>
    <row r="72" spans="1:9" ht="22.5">
      <c r="A72" s="15"/>
      <c r="B72" s="7" t="s">
        <v>7</v>
      </c>
      <c r="C72" s="8" t="s">
        <v>8</v>
      </c>
      <c r="D72" s="7" t="s">
        <v>129</v>
      </c>
      <c r="E72" s="19" t="s">
        <v>130</v>
      </c>
      <c r="F72" s="10">
        <v>300000</v>
      </c>
      <c r="G72" s="11">
        <v>0</v>
      </c>
      <c r="H72" s="10">
        <v>0</v>
      </c>
      <c r="I72" s="10"/>
    </row>
    <row r="73" spans="1:9" ht="22.5">
      <c r="A73" s="15"/>
      <c r="B73" s="7" t="s">
        <v>7</v>
      </c>
      <c r="C73" s="8" t="s">
        <v>8</v>
      </c>
      <c r="D73" s="7" t="s">
        <v>131</v>
      </c>
      <c r="E73" s="19" t="s">
        <v>132</v>
      </c>
      <c r="F73" s="10">
        <v>300000</v>
      </c>
      <c r="G73" s="11">
        <v>16178</v>
      </c>
      <c r="H73" s="10">
        <v>0</v>
      </c>
      <c r="I73" s="10"/>
    </row>
    <row r="74" spans="1:9" ht="22.5">
      <c r="A74" s="15"/>
      <c r="B74" s="7" t="s">
        <v>7</v>
      </c>
      <c r="C74" s="8" t="s">
        <v>8</v>
      </c>
      <c r="D74" s="7" t="s">
        <v>133</v>
      </c>
      <c r="E74" s="19" t="s">
        <v>134</v>
      </c>
      <c r="F74" s="10">
        <v>700000</v>
      </c>
      <c r="G74" s="11">
        <v>233180</v>
      </c>
      <c r="H74" s="10">
        <v>0</v>
      </c>
      <c r="I74" s="10"/>
    </row>
    <row r="75" spans="1:9" ht="22.5">
      <c r="A75" s="15"/>
      <c r="B75" s="7" t="s">
        <v>7</v>
      </c>
      <c r="C75" s="8" t="s">
        <v>8</v>
      </c>
      <c r="D75" s="7" t="s">
        <v>135</v>
      </c>
      <c r="E75" s="19" t="s">
        <v>136</v>
      </c>
      <c r="F75" s="10">
        <v>400000</v>
      </c>
      <c r="G75" s="11">
        <v>113575</v>
      </c>
      <c r="H75" s="10">
        <v>0</v>
      </c>
      <c r="I75" s="10"/>
    </row>
    <row r="76" spans="1:9" ht="22.5">
      <c r="A76" s="15"/>
      <c r="B76" s="7">
        <v>20</v>
      </c>
      <c r="C76" s="8" t="s">
        <v>8</v>
      </c>
      <c r="D76" s="7">
        <v>425980</v>
      </c>
      <c r="E76" s="24" t="s">
        <v>137</v>
      </c>
      <c r="F76" s="10">
        <v>100000</v>
      </c>
      <c r="G76" s="11">
        <v>0</v>
      </c>
      <c r="H76" s="10">
        <v>0</v>
      </c>
      <c r="I76" s="10"/>
    </row>
    <row r="77" spans="1:9" ht="22.5">
      <c r="A77" s="15"/>
      <c r="B77" s="7" t="s">
        <v>7</v>
      </c>
      <c r="C77" s="8" t="s">
        <v>8</v>
      </c>
      <c r="D77" s="7" t="s">
        <v>138</v>
      </c>
      <c r="E77" s="19" t="s">
        <v>139</v>
      </c>
      <c r="F77" s="10">
        <v>3500000</v>
      </c>
      <c r="G77" s="11">
        <v>1063946</v>
      </c>
      <c r="H77" s="10">
        <v>0</v>
      </c>
      <c r="I77" s="10"/>
    </row>
    <row r="78" spans="1:9" ht="22.5">
      <c r="A78" s="3" t="s">
        <v>6</v>
      </c>
      <c r="B78" s="3" t="s">
        <v>7</v>
      </c>
      <c r="C78" s="4" t="s">
        <v>8</v>
      </c>
      <c r="D78" s="3" t="s">
        <v>140</v>
      </c>
      <c r="E78" s="4" t="s">
        <v>141</v>
      </c>
      <c r="F78" s="13">
        <f>SUM(F79:F83)</f>
        <v>25000000</v>
      </c>
      <c r="G78" s="6">
        <f>SUM(G79:G83)</f>
        <v>6732279</v>
      </c>
      <c r="H78" s="6">
        <f t="shared" ref="H78:H134" si="2">F78-G78</f>
        <v>18267721</v>
      </c>
      <c r="I78" s="6">
        <f>G78/F78*100</f>
        <v>26.929115999999997</v>
      </c>
    </row>
    <row r="79" spans="1:9" ht="22.5">
      <c r="A79" s="15"/>
      <c r="B79" s="7" t="s">
        <v>7</v>
      </c>
      <c r="C79" s="8" t="s">
        <v>8</v>
      </c>
      <c r="D79" s="7" t="s">
        <v>142</v>
      </c>
      <c r="E79" s="19" t="s">
        <v>143</v>
      </c>
      <c r="F79" s="10">
        <v>8000000</v>
      </c>
      <c r="G79" s="26">
        <v>2401782</v>
      </c>
      <c r="H79" s="10">
        <v>0</v>
      </c>
      <c r="I79" s="10"/>
    </row>
    <row r="80" spans="1:9" ht="22.5">
      <c r="A80" s="15"/>
      <c r="B80" s="7" t="s">
        <v>7</v>
      </c>
      <c r="C80" s="8" t="s">
        <v>8</v>
      </c>
      <c r="D80" s="7" t="s">
        <v>144</v>
      </c>
      <c r="E80" s="19" t="s">
        <v>145</v>
      </c>
      <c r="F80" s="10">
        <v>5100000</v>
      </c>
      <c r="G80" s="26">
        <v>260016</v>
      </c>
      <c r="H80" s="10">
        <v>0</v>
      </c>
      <c r="I80" s="10"/>
    </row>
    <row r="81" spans="1:9" ht="22.5">
      <c r="A81" s="15"/>
      <c r="B81" s="7" t="s">
        <v>7</v>
      </c>
      <c r="C81" s="8" t="s">
        <v>8</v>
      </c>
      <c r="D81" s="7" t="s">
        <v>146</v>
      </c>
      <c r="E81" s="19" t="s">
        <v>147</v>
      </c>
      <c r="F81" s="10">
        <v>100000</v>
      </c>
      <c r="G81" s="26">
        <v>26456</v>
      </c>
      <c r="H81" s="10">
        <v>0</v>
      </c>
      <c r="I81" s="10"/>
    </row>
    <row r="82" spans="1:9" ht="22.5">
      <c r="A82" s="15"/>
      <c r="B82" s="7" t="s">
        <v>7</v>
      </c>
      <c r="C82" s="8" t="s">
        <v>8</v>
      </c>
      <c r="D82" s="7" t="s">
        <v>148</v>
      </c>
      <c r="E82" s="19" t="s">
        <v>149</v>
      </c>
      <c r="F82" s="10">
        <v>1800000</v>
      </c>
      <c r="G82" s="26">
        <v>1078975</v>
      </c>
      <c r="H82" s="10">
        <v>0</v>
      </c>
      <c r="I82" s="10"/>
    </row>
    <row r="83" spans="1:9" ht="22.5">
      <c r="A83" s="15"/>
      <c r="B83" s="7" t="s">
        <v>7</v>
      </c>
      <c r="C83" s="8" t="s">
        <v>8</v>
      </c>
      <c r="D83" s="7">
        <v>426990</v>
      </c>
      <c r="E83" s="19" t="s">
        <v>150</v>
      </c>
      <c r="F83" s="10">
        <v>10000000</v>
      </c>
      <c r="G83" s="26">
        <v>2965050</v>
      </c>
      <c r="H83" s="10">
        <v>0</v>
      </c>
      <c r="I83" s="10"/>
    </row>
    <row r="84" spans="1:9" ht="22.5">
      <c r="A84" s="3" t="s">
        <v>6</v>
      </c>
      <c r="B84" s="3" t="s">
        <v>7</v>
      </c>
      <c r="C84" s="4" t="s">
        <v>8</v>
      </c>
      <c r="D84" s="3" t="s">
        <v>151</v>
      </c>
      <c r="E84" s="4" t="s">
        <v>152</v>
      </c>
      <c r="F84" s="13">
        <f>SUM(F85)</f>
        <v>40000000</v>
      </c>
      <c r="G84" s="6">
        <f>SUM(G85)</f>
        <v>7188191</v>
      </c>
      <c r="H84" s="6">
        <f t="shared" si="2"/>
        <v>32811809</v>
      </c>
      <c r="I84" s="6">
        <f>G84/F84*100</f>
        <v>17.970477500000001</v>
      </c>
    </row>
    <row r="85" spans="1:9" ht="22.5">
      <c r="A85" s="27"/>
      <c r="B85" s="15">
        <v>20</v>
      </c>
      <c r="C85" s="8" t="s">
        <v>8</v>
      </c>
      <c r="D85" s="15">
        <v>427110</v>
      </c>
      <c r="E85" s="8" t="s">
        <v>152</v>
      </c>
      <c r="F85" s="17">
        <v>40000000</v>
      </c>
      <c r="G85" s="17">
        <v>7188191</v>
      </c>
      <c r="H85" s="17">
        <v>0</v>
      </c>
      <c r="I85" s="17"/>
    </row>
    <row r="86" spans="1:9" ht="22.5">
      <c r="A86" s="3" t="s">
        <v>6</v>
      </c>
      <c r="B86" s="3" t="s">
        <v>7</v>
      </c>
      <c r="C86" s="4" t="s">
        <v>8</v>
      </c>
      <c r="D86" s="3" t="s">
        <v>153</v>
      </c>
      <c r="E86" s="4" t="s">
        <v>154</v>
      </c>
      <c r="F86" s="13">
        <f>SUM(F87:F89)</f>
        <v>3000000</v>
      </c>
      <c r="G86" s="6">
        <f>SUM(G87:G89)</f>
        <v>996527</v>
      </c>
      <c r="H86" s="6">
        <f t="shared" si="2"/>
        <v>2003473</v>
      </c>
      <c r="I86" s="6">
        <f>G86/F86*100</f>
        <v>33.217566666666663</v>
      </c>
    </row>
    <row r="87" spans="1:9" ht="22.5">
      <c r="A87" s="15"/>
      <c r="B87" s="7" t="s">
        <v>7</v>
      </c>
      <c r="C87" s="8" t="s">
        <v>8</v>
      </c>
      <c r="D87" s="28">
        <v>464910</v>
      </c>
      <c r="E87" s="29" t="s">
        <v>155</v>
      </c>
      <c r="F87" s="30">
        <v>100000</v>
      </c>
      <c r="G87" s="10">
        <v>34674</v>
      </c>
      <c r="H87" s="30">
        <v>0</v>
      </c>
      <c r="I87" s="30"/>
    </row>
    <row r="88" spans="1:9" ht="22.5">
      <c r="A88" s="15"/>
      <c r="B88" s="7" t="s">
        <v>7</v>
      </c>
      <c r="C88" s="8" t="s">
        <v>8</v>
      </c>
      <c r="D88" s="7" t="s">
        <v>156</v>
      </c>
      <c r="E88" s="19" t="s">
        <v>157</v>
      </c>
      <c r="F88" s="10">
        <v>900000</v>
      </c>
      <c r="G88" s="10">
        <v>463047</v>
      </c>
      <c r="H88" s="30">
        <v>0</v>
      </c>
      <c r="I88" s="10"/>
    </row>
    <row r="89" spans="1:9" ht="22.5">
      <c r="A89" s="15"/>
      <c r="B89" s="7" t="s">
        <v>7</v>
      </c>
      <c r="C89" s="8" t="s">
        <v>8</v>
      </c>
      <c r="D89" s="7" t="s">
        <v>158</v>
      </c>
      <c r="E89" s="19" t="s">
        <v>159</v>
      </c>
      <c r="F89" s="10">
        <v>2000000</v>
      </c>
      <c r="G89" s="10">
        <v>498806</v>
      </c>
      <c r="H89" s="30">
        <v>0</v>
      </c>
      <c r="I89" s="10"/>
    </row>
    <row r="90" spans="1:9" ht="22.5">
      <c r="A90" s="3">
        <v>630</v>
      </c>
      <c r="B90" s="3" t="s">
        <v>7</v>
      </c>
      <c r="C90" s="4" t="s">
        <v>8</v>
      </c>
      <c r="D90" s="3" t="s">
        <v>160</v>
      </c>
      <c r="E90" s="4" t="s">
        <v>161</v>
      </c>
      <c r="F90" s="13">
        <f>SUM(F91:F95)</f>
        <v>32000000</v>
      </c>
      <c r="G90" s="6">
        <f>SUM(G91:G95)</f>
        <v>2355404</v>
      </c>
      <c r="H90" s="6">
        <f t="shared" si="2"/>
        <v>29644596</v>
      </c>
      <c r="I90" s="6">
        <f>G90/F90*100</f>
        <v>7.3606375000000002</v>
      </c>
    </row>
    <row r="91" spans="1:9" ht="22.5">
      <c r="A91" s="15"/>
      <c r="B91" s="28">
        <v>20</v>
      </c>
      <c r="C91" s="8" t="s">
        <v>8</v>
      </c>
      <c r="D91" s="28">
        <v>480140</v>
      </c>
      <c r="E91" s="29" t="s">
        <v>162</v>
      </c>
      <c r="F91" s="30">
        <v>19000000</v>
      </c>
      <c r="G91" s="30">
        <v>2355404</v>
      </c>
      <c r="H91" s="30">
        <v>0</v>
      </c>
      <c r="I91" s="30"/>
    </row>
    <row r="92" spans="1:9" ht="22.5">
      <c r="A92" s="15"/>
      <c r="B92" s="28">
        <v>20</v>
      </c>
      <c r="C92" s="8" t="s">
        <v>8</v>
      </c>
      <c r="D92" s="28">
        <v>480150</v>
      </c>
      <c r="E92" s="29" t="s">
        <v>163</v>
      </c>
      <c r="F92" s="30">
        <v>0</v>
      </c>
      <c r="G92" s="30">
        <v>0</v>
      </c>
      <c r="H92" s="30">
        <f t="shared" si="2"/>
        <v>0</v>
      </c>
      <c r="I92" s="30"/>
    </row>
    <row r="93" spans="1:9" ht="22.5">
      <c r="A93" s="15"/>
      <c r="B93" s="28">
        <v>20</v>
      </c>
      <c r="C93" s="8" t="s">
        <v>8</v>
      </c>
      <c r="D93" s="28">
        <v>480160</v>
      </c>
      <c r="E93" s="29" t="s">
        <v>164</v>
      </c>
      <c r="F93" s="30">
        <v>0</v>
      </c>
      <c r="G93" s="30">
        <v>0</v>
      </c>
      <c r="H93" s="30">
        <f t="shared" si="2"/>
        <v>0</v>
      </c>
      <c r="I93" s="30"/>
    </row>
    <row r="94" spans="1:9" ht="22.5">
      <c r="A94" s="15"/>
      <c r="B94" s="7" t="s">
        <v>7</v>
      </c>
      <c r="C94" s="8" t="s">
        <v>8</v>
      </c>
      <c r="D94" s="7" t="s">
        <v>165</v>
      </c>
      <c r="E94" s="19" t="s">
        <v>166</v>
      </c>
      <c r="F94" s="10">
        <v>12000000</v>
      </c>
      <c r="G94" s="10">
        <v>0</v>
      </c>
      <c r="H94" s="30">
        <f t="shared" si="2"/>
        <v>12000000</v>
      </c>
      <c r="I94" s="10"/>
    </row>
    <row r="95" spans="1:9" ht="22.5">
      <c r="A95" s="7"/>
      <c r="B95" s="7">
        <v>20</v>
      </c>
      <c r="C95" s="8" t="s">
        <v>8</v>
      </c>
      <c r="D95" s="7">
        <v>480290</v>
      </c>
      <c r="E95" s="19" t="s">
        <v>167</v>
      </c>
      <c r="F95" s="10">
        <v>1000000</v>
      </c>
      <c r="G95" s="10">
        <v>0</v>
      </c>
      <c r="H95" s="30">
        <f t="shared" si="2"/>
        <v>1000000</v>
      </c>
      <c r="I95" s="10"/>
    </row>
    <row r="96" spans="1:9" ht="22.5">
      <c r="A96" s="3">
        <v>630</v>
      </c>
      <c r="B96" s="3">
        <v>20</v>
      </c>
      <c r="C96" s="4" t="s">
        <v>8</v>
      </c>
      <c r="D96" s="3">
        <v>483</v>
      </c>
      <c r="E96" s="4" t="s">
        <v>168</v>
      </c>
      <c r="F96" s="13">
        <f>SUM(F97:F98)</f>
        <v>3900000</v>
      </c>
      <c r="G96" s="6">
        <f>SUM(G97:G98)</f>
        <v>0</v>
      </c>
      <c r="H96" s="6">
        <f t="shared" si="2"/>
        <v>3900000</v>
      </c>
      <c r="I96" s="6">
        <f>G96/F96*100</f>
        <v>0</v>
      </c>
    </row>
    <row r="97" spans="1:9" ht="22.5">
      <c r="A97" s="7"/>
      <c r="B97" s="7">
        <v>20</v>
      </c>
      <c r="C97" s="8" t="s">
        <v>8</v>
      </c>
      <c r="D97" s="7">
        <v>483110</v>
      </c>
      <c r="E97" s="19" t="s">
        <v>169</v>
      </c>
      <c r="F97" s="10">
        <v>2100000</v>
      </c>
      <c r="G97" s="10">
        <v>0</v>
      </c>
      <c r="H97" s="10">
        <f t="shared" si="2"/>
        <v>2100000</v>
      </c>
      <c r="I97" s="10"/>
    </row>
    <row r="98" spans="1:9" ht="22.5">
      <c r="A98" s="7"/>
      <c r="B98" s="7">
        <v>20</v>
      </c>
      <c r="C98" s="8" t="s">
        <v>8</v>
      </c>
      <c r="D98" s="7">
        <v>483190</v>
      </c>
      <c r="E98" s="19" t="s">
        <v>170</v>
      </c>
      <c r="F98" s="10">
        <v>1800000</v>
      </c>
      <c r="G98" s="10">
        <v>0</v>
      </c>
      <c r="H98" s="10">
        <f t="shared" si="2"/>
        <v>1800000</v>
      </c>
      <c r="I98" s="10"/>
    </row>
    <row r="99" spans="1:9" ht="22.5">
      <c r="A99" s="3" t="s">
        <v>6</v>
      </c>
      <c r="B99" s="3" t="s">
        <v>7</v>
      </c>
      <c r="C99" s="4" t="s">
        <v>171</v>
      </c>
      <c r="D99" s="3" t="s">
        <v>172</v>
      </c>
      <c r="E99" s="4" t="s">
        <v>173</v>
      </c>
      <c r="F99" s="13">
        <f>SUM(F100:F102)</f>
        <v>60000000</v>
      </c>
      <c r="G99" s="6">
        <f>SUM(G100:G102)</f>
        <v>3707172</v>
      </c>
      <c r="H99" s="6">
        <f t="shared" si="2"/>
        <v>56292828</v>
      </c>
      <c r="I99" s="6">
        <f>G99/F99*100</f>
        <v>6.1786199999999996</v>
      </c>
    </row>
    <row r="100" spans="1:9" ht="22.5">
      <c r="A100" s="15"/>
      <c r="B100" s="15">
        <v>20</v>
      </c>
      <c r="C100" s="8" t="s">
        <v>8</v>
      </c>
      <c r="D100" s="7" t="s">
        <v>174</v>
      </c>
      <c r="E100" s="19" t="s">
        <v>175</v>
      </c>
      <c r="F100" s="10">
        <v>59000000</v>
      </c>
      <c r="G100" s="10">
        <v>3707172</v>
      </c>
      <c r="H100" s="10">
        <f t="shared" si="2"/>
        <v>55292828</v>
      </c>
      <c r="I100" s="10"/>
    </row>
    <row r="101" spans="1:9" ht="22.5">
      <c r="A101" s="15"/>
      <c r="B101" s="15">
        <v>20</v>
      </c>
      <c r="C101" s="8" t="s">
        <v>8</v>
      </c>
      <c r="D101" s="7">
        <v>485320</v>
      </c>
      <c r="E101" s="19" t="s">
        <v>176</v>
      </c>
      <c r="F101" s="10">
        <v>500000</v>
      </c>
      <c r="G101" s="10">
        <v>0</v>
      </c>
      <c r="H101" s="10">
        <f t="shared" si="2"/>
        <v>500000</v>
      </c>
      <c r="I101" s="10"/>
    </row>
    <row r="102" spans="1:9" ht="22.5">
      <c r="A102" s="15"/>
      <c r="B102" s="15">
        <v>20</v>
      </c>
      <c r="C102" s="8" t="s">
        <v>8</v>
      </c>
      <c r="D102" s="7">
        <v>485710</v>
      </c>
      <c r="E102" s="19" t="s">
        <v>177</v>
      </c>
      <c r="F102" s="10">
        <v>500000</v>
      </c>
      <c r="G102" s="10">
        <v>0</v>
      </c>
      <c r="H102" s="10">
        <f t="shared" si="2"/>
        <v>500000</v>
      </c>
      <c r="I102" s="10"/>
    </row>
    <row r="103" spans="1:9">
      <c r="A103" s="3" t="s">
        <v>6</v>
      </c>
      <c r="B103" s="3" t="s">
        <v>178</v>
      </c>
      <c r="C103" s="4" t="s">
        <v>179</v>
      </c>
      <c r="D103" s="3" t="s">
        <v>111</v>
      </c>
      <c r="E103" s="4" t="s">
        <v>112</v>
      </c>
      <c r="F103" s="13">
        <f>SUM(F104)</f>
        <v>12000000</v>
      </c>
      <c r="G103" s="6">
        <f>SUM(G104)</f>
        <v>2169534</v>
      </c>
      <c r="H103" s="6">
        <f t="shared" si="2"/>
        <v>9830466</v>
      </c>
      <c r="I103" s="6">
        <f>G103/F103*100</f>
        <v>18.079450000000001</v>
      </c>
    </row>
    <row r="104" spans="1:9">
      <c r="A104" s="15"/>
      <c r="B104" s="15">
        <v>21</v>
      </c>
      <c r="C104" s="8" t="s">
        <v>179</v>
      </c>
      <c r="D104" s="15">
        <v>425990</v>
      </c>
      <c r="E104" s="8" t="s">
        <v>139</v>
      </c>
      <c r="F104" s="17">
        <v>12000000</v>
      </c>
      <c r="G104" s="17">
        <v>2169534</v>
      </c>
      <c r="H104" s="17">
        <f t="shared" si="2"/>
        <v>9830466</v>
      </c>
      <c r="I104" s="17"/>
    </row>
    <row r="105" spans="1:9">
      <c r="A105" s="3" t="s">
        <v>6</v>
      </c>
      <c r="B105" s="3" t="s">
        <v>178</v>
      </c>
      <c r="C105" s="4" t="s">
        <v>179</v>
      </c>
      <c r="D105" s="3" t="s">
        <v>140</v>
      </c>
      <c r="E105" s="4" t="s">
        <v>141</v>
      </c>
      <c r="F105" s="13">
        <f>SUM(F106)</f>
        <v>5400000</v>
      </c>
      <c r="G105" s="6">
        <f>SUM(G106)</f>
        <v>73694</v>
      </c>
      <c r="H105" s="6">
        <f t="shared" si="2"/>
        <v>5326306</v>
      </c>
      <c r="I105" s="6">
        <f>G105/F105*100</f>
        <v>1.3647037037037038</v>
      </c>
    </row>
    <row r="106" spans="1:9">
      <c r="A106" s="7"/>
      <c r="B106" s="7">
        <v>21</v>
      </c>
      <c r="C106" s="19" t="s">
        <v>179</v>
      </c>
      <c r="D106" s="7">
        <v>426990</v>
      </c>
      <c r="E106" s="19" t="s">
        <v>150</v>
      </c>
      <c r="F106" s="10">
        <v>5400000</v>
      </c>
      <c r="G106" s="10">
        <v>73694</v>
      </c>
      <c r="H106" s="10">
        <f t="shared" si="2"/>
        <v>5326306</v>
      </c>
      <c r="I106" s="10"/>
    </row>
    <row r="107" spans="1:9" ht="22.5">
      <c r="A107" s="3" t="s">
        <v>6</v>
      </c>
      <c r="B107" s="3" t="s">
        <v>180</v>
      </c>
      <c r="C107" s="4" t="s">
        <v>181</v>
      </c>
      <c r="D107" s="3" t="s">
        <v>95</v>
      </c>
      <c r="E107" s="4" t="s">
        <v>96</v>
      </c>
      <c r="F107" s="13">
        <f>SUM(F108:F109)</f>
        <v>10000000</v>
      </c>
      <c r="G107" s="6">
        <f>SUM(G108:G109)</f>
        <v>0</v>
      </c>
      <c r="H107" s="6">
        <f t="shared" si="2"/>
        <v>10000000</v>
      </c>
      <c r="I107" s="6">
        <f>G107/F107*100</f>
        <v>0</v>
      </c>
    </row>
    <row r="108" spans="1:9" ht="22.5">
      <c r="A108" s="15"/>
      <c r="B108" s="15">
        <v>22</v>
      </c>
      <c r="C108" s="8" t="s">
        <v>182</v>
      </c>
      <c r="D108" s="15">
        <v>424210</v>
      </c>
      <c r="E108" s="8" t="s">
        <v>100</v>
      </c>
      <c r="F108" s="17">
        <v>8500000</v>
      </c>
      <c r="G108" s="17">
        <v>0</v>
      </c>
      <c r="H108" s="17">
        <f t="shared" si="2"/>
        <v>8500000</v>
      </c>
      <c r="I108" s="17"/>
    </row>
    <row r="109" spans="1:9" ht="22.5">
      <c r="A109" s="15"/>
      <c r="B109" s="15">
        <v>22</v>
      </c>
      <c r="C109" s="8" t="s">
        <v>182</v>
      </c>
      <c r="D109" s="7">
        <v>424440</v>
      </c>
      <c r="E109" s="19" t="s">
        <v>110</v>
      </c>
      <c r="F109" s="10">
        <v>1500000</v>
      </c>
      <c r="G109" s="17">
        <v>0</v>
      </c>
      <c r="H109" s="17">
        <f t="shared" si="2"/>
        <v>1500000</v>
      </c>
      <c r="I109" s="17"/>
    </row>
    <row r="110" spans="1:9" ht="22.5">
      <c r="A110" s="31" t="s">
        <v>6</v>
      </c>
      <c r="B110" s="3" t="s">
        <v>180</v>
      </c>
      <c r="C110" s="4" t="s">
        <v>181</v>
      </c>
      <c r="D110" s="3">
        <v>425</v>
      </c>
      <c r="E110" s="4" t="s">
        <v>112</v>
      </c>
      <c r="F110" s="39">
        <f>SUM(F111)</f>
        <v>1000000</v>
      </c>
      <c r="G110" s="32">
        <v>0</v>
      </c>
      <c r="H110" s="32">
        <f>F110-G110</f>
        <v>1000000</v>
      </c>
      <c r="I110" s="32"/>
    </row>
    <row r="111" spans="1:9" ht="22.5">
      <c r="A111" s="15"/>
      <c r="B111" s="15">
        <v>22</v>
      </c>
      <c r="C111" s="8" t="s">
        <v>182</v>
      </c>
      <c r="D111" s="15">
        <v>425990</v>
      </c>
      <c r="E111" s="8" t="s">
        <v>139</v>
      </c>
      <c r="F111" s="17">
        <v>1000000</v>
      </c>
      <c r="G111" s="17">
        <v>0</v>
      </c>
      <c r="H111" s="17">
        <f>F111-G111</f>
        <v>1000000</v>
      </c>
      <c r="I111" s="17"/>
    </row>
    <row r="112" spans="1:9" ht="22.5">
      <c r="A112" s="31" t="s">
        <v>6</v>
      </c>
      <c r="B112" s="3" t="s">
        <v>180</v>
      </c>
      <c r="C112" s="4" t="s">
        <v>181</v>
      </c>
      <c r="D112" s="3" t="s">
        <v>160</v>
      </c>
      <c r="E112" s="4" t="s">
        <v>161</v>
      </c>
      <c r="F112" s="13">
        <f>SUM(F113:F114)</f>
        <v>2500000</v>
      </c>
      <c r="G112" s="6">
        <f>M110</f>
        <v>0</v>
      </c>
      <c r="H112" s="6">
        <f t="shared" si="2"/>
        <v>2500000</v>
      </c>
      <c r="I112" s="6">
        <f>G112/F112*100</f>
        <v>0</v>
      </c>
    </row>
    <row r="113" spans="1:9" ht="22.5">
      <c r="A113" s="7"/>
      <c r="B113" s="7">
        <v>22</v>
      </c>
      <c r="C113" s="8" t="s">
        <v>182</v>
      </c>
      <c r="D113" s="7">
        <v>480140</v>
      </c>
      <c r="E113" s="19" t="s">
        <v>162</v>
      </c>
      <c r="F113" s="10">
        <v>1500000</v>
      </c>
      <c r="G113" s="10">
        <v>0</v>
      </c>
      <c r="H113" s="10">
        <f t="shared" si="2"/>
        <v>1500000</v>
      </c>
      <c r="I113" s="10"/>
    </row>
    <row r="114" spans="1:9" ht="22.5">
      <c r="A114" s="7"/>
      <c r="B114" s="7">
        <v>22</v>
      </c>
      <c r="C114" s="8" t="s">
        <v>182</v>
      </c>
      <c r="D114" s="7">
        <v>480190</v>
      </c>
      <c r="E114" s="19" t="s">
        <v>166</v>
      </c>
      <c r="F114" s="10">
        <v>1000000</v>
      </c>
      <c r="G114" s="10">
        <v>0</v>
      </c>
      <c r="H114" s="10">
        <f t="shared" si="2"/>
        <v>1000000</v>
      </c>
      <c r="I114" s="10"/>
    </row>
    <row r="115" spans="1:9" ht="22.5">
      <c r="A115" s="3" t="s">
        <v>6</v>
      </c>
      <c r="B115" s="3" t="s">
        <v>180</v>
      </c>
      <c r="C115" s="4" t="s">
        <v>181</v>
      </c>
      <c r="D115" s="3" t="s">
        <v>183</v>
      </c>
      <c r="E115" s="4" t="s">
        <v>184</v>
      </c>
      <c r="F115" s="13">
        <f>SUM(F116:F117)</f>
        <v>11000000</v>
      </c>
      <c r="G115" s="6">
        <f>SUM(G116:G117)</f>
        <v>0</v>
      </c>
      <c r="H115" s="6">
        <f t="shared" si="2"/>
        <v>11000000</v>
      </c>
      <c r="I115" s="6">
        <f>G115/F115*100</f>
        <v>0</v>
      </c>
    </row>
    <row r="116" spans="1:9" ht="22.5">
      <c r="A116" s="15"/>
      <c r="B116" s="15">
        <v>22</v>
      </c>
      <c r="C116" s="8" t="s">
        <v>182</v>
      </c>
      <c r="D116" s="15">
        <v>481220</v>
      </c>
      <c r="E116" s="8" t="s">
        <v>185</v>
      </c>
      <c r="F116" s="17">
        <v>1000000</v>
      </c>
      <c r="G116" s="17">
        <v>0</v>
      </c>
      <c r="H116" s="17">
        <f t="shared" si="2"/>
        <v>1000000</v>
      </c>
      <c r="I116" s="17"/>
    </row>
    <row r="117" spans="1:9" ht="22.5">
      <c r="A117" s="15"/>
      <c r="B117" s="15">
        <v>22</v>
      </c>
      <c r="C117" s="8" t="s">
        <v>182</v>
      </c>
      <c r="D117" s="15">
        <v>481230</v>
      </c>
      <c r="E117" s="8" t="s">
        <v>186</v>
      </c>
      <c r="F117" s="17">
        <v>10000000</v>
      </c>
      <c r="G117" s="17">
        <v>0</v>
      </c>
      <c r="H117" s="17">
        <f t="shared" si="2"/>
        <v>10000000</v>
      </c>
      <c r="I117" s="17"/>
    </row>
    <row r="118" spans="1:9">
      <c r="A118" s="3">
        <v>630</v>
      </c>
      <c r="B118" s="3" t="s">
        <v>187</v>
      </c>
      <c r="C118" s="4" t="s">
        <v>188</v>
      </c>
      <c r="D118" s="3" t="s">
        <v>73</v>
      </c>
      <c r="E118" s="4" t="s">
        <v>74</v>
      </c>
      <c r="F118" s="13">
        <f>SUM(F119)</f>
        <v>300000</v>
      </c>
      <c r="G118" s="6">
        <f>SUM(G119)</f>
        <v>0</v>
      </c>
      <c r="H118" s="6">
        <f t="shared" si="2"/>
        <v>300000</v>
      </c>
      <c r="I118" s="6">
        <f>G118/F118*100</f>
        <v>0</v>
      </c>
    </row>
    <row r="119" spans="1:9">
      <c r="A119" s="27"/>
      <c r="B119" s="15">
        <v>23</v>
      </c>
      <c r="C119" s="8" t="s">
        <v>188</v>
      </c>
      <c r="D119" s="15">
        <v>423990</v>
      </c>
      <c r="E119" s="8" t="s">
        <v>94</v>
      </c>
      <c r="F119" s="17">
        <v>300000</v>
      </c>
      <c r="G119" s="17">
        <v>0</v>
      </c>
      <c r="H119" s="17">
        <f t="shared" si="2"/>
        <v>300000</v>
      </c>
      <c r="I119" s="33"/>
    </row>
    <row r="120" spans="1:9">
      <c r="A120" s="3">
        <v>630</v>
      </c>
      <c r="B120" s="3" t="s">
        <v>187</v>
      </c>
      <c r="C120" s="4" t="s">
        <v>188</v>
      </c>
      <c r="D120" s="3" t="s">
        <v>95</v>
      </c>
      <c r="E120" s="4" t="s">
        <v>96</v>
      </c>
      <c r="F120" s="13">
        <f>SUM(F121:F122)</f>
        <v>2000000</v>
      </c>
      <c r="G120" s="6">
        <f>SUM(G121:G122)</f>
        <v>113516</v>
      </c>
      <c r="H120" s="6">
        <f t="shared" si="2"/>
        <v>1886484</v>
      </c>
      <c r="I120" s="6">
        <f>G120/F120*100</f>
        <v>5.6758000000000006</v>
      </c>
    </row>
    <row r="121" spans="1:9">
      <c r="A121" s="27"/>
      <c r="B121" s="15">
        <v>23</v>
      </c>
      <c r="C121" s="8" t="s">
        <v>188</v>
      </c>
      <c r="D121" s="15">
        <v>424210</v>
      </c>
      <c r="E121" s="8" t="s">
        <v>100</v>
      </c>
      <c r="F121" s="17">
        <v>500000</v>
      </c>
      <c r="G121" s="17">
        <v>113516</v>
      </c>
      <c r="H121" s="17">
        <f t="shared" si="2"/>
        <v>386484</v>
      </c>
      <c r="I121" s="33"/>
    </row>
    <row r="122" spans="1:9">
      <c r="A122" s="15"/>
      <c r="B122" s="15">
        <v>23</v>
      </c>
      <c r="C122" s="8" t="s">
        <v>188</v>
      </c>
      <c r="D122" s="15">
        <v>424440</v>
      </c>
      <c r="E122" s="8" t="s">
        <v>189</v>
      </c>
      <c r="F122" s="17">
        <v>1500000</v>
      </c>
      <c r="G122" s="17">
        <v>0</v>
      </c>
      <c r="H122" s="17">
        <f t="shared" si="2"/>
        <v>1500000</v>
      </c>
      <c r="I122" s="17"/>
    </row>
    <row r="123" spans="1:9">
      <c r="A123" s="3">
        <v>630</v>
      </c>
      <c r="B123" s="3">
        <v>23</v>
      </c>
      <c r="C123" s="4" t="s">
        <v>188</v>
      </c>
      <c r="D123" s="3">
        <v>425</v>
      </c>
      <c r="E123" s="4" t="s">
        <v>112</v>
      </c>
      <c r="F123" s="13">
        <f>SUM(F124:F126)</f>
        <v>2950000</v>
      </c>
      <c r="G123" s="6">
        <f>SUM(G124:G126)</f>
        <v>5855</v>
      </c>
      <c r="H123" s="6">
        <f t="shared" si="2"/>
        <v>2944145</v>
      </c>
      <c r="I123" s="6">
        <f>G123/F123*100</f>
        <v>0.19847457627118645</v>
      </c>
    </row>
    <row r="124" spans="1:9">
      <c r="A124" s="27"/>
      <c r="B124" s="15">
        <v>23</v>
      </c>
      <c r="C124" s="8" t="s">
        <v>188</v>
      </c>
      <c r="D124" s="15">
        <v>425220</v>
      </c>
      <c r="E124" s="8" t="s">
        <v>119</v>
      </c>
      <c r="F124" s="17">
        <v>50000</v>
      </c>
      <c r="G124" s="17">
        <v>405</v>
      </c>
      <c r="H124" s="17">
        <f>F124-G124</f>
        <v>49595</v>
      </c>
      <c r="I124" s="17"/>
    </row>
    <row r="125" spans="1:9" ht="22.5">
      <c r="A125" s="15"/>
      <c r="B125" s="15">
        <v>23</v>
      </c>
      <c r="C125" s="8" t="s">
        <v>188</v>
      </c>
      <c r="D125" s="15">
        <v>425920</v>
      </c>
      <c r="E125" s="19" t="s">
        <v>134</v>
      </c>
      <c r="F125" s="17">
        <v>900000</v>
      </c>
      <c r="G125" s="17">
        <v>0</v>
      </c>
      <c r="H125" s="17">
        <f t="shared" si="2"/>
        <v>900000</v>
      </c>
      <c r="I125" s="17"/>
    </row>
    <row r="126" spans="1:9">
      <c r="A126" s="7"/>
      <c r="B126" s="15">
        <v>23</v>
      </c>
      <c r="C126" s="8" t="s">
        <v>188</v>
      </c>
      <c r="D126" s="15">
        <v>425990</v>
      </c>
      <c r="E126" s="8" t="s">
        <v>139</v>
      </c>
      <c r="F126" s="10">
        <v>2000000</v>
      </c>
      <c r="G126" s="10">
        <v>5450</v>
      </c>
      <c r="H126" s="10">
        <f t="shared" si="2"/>
        <v>1994550</v>
      </c>
      <c r="I126" s="10"/>
    </row>
    <row r="127" spans="1:9">
      <c r="A127" s="3">
        <v>630</v>
      </c>
      <c r="B127" s="3">
        <v>23</v>
      </c>
      <c r="C127" s="4" t="s">
        <v>188</v>
      </c>
      <c r="D127" s="3">
        <v>426</v>
      </c>
      <c r="E127" s="4" t="s">
        <v>141</v>
      </c>
      <c r="F127" s="13">
        <f>SUM(F128)</f>
        <v>500000</v>
      </c>
      <c r="G127" s="6">
        <f>G128</f>
        <v>23100</v>
      </c>
      <c r="H127" s="6">
        <f t="shared" si="2"/>
        <v>476900</v>
      </c>
      <c r="I127" s="6">
        <f>G127/F127*100</f>
        <v>4.62</v>
      </c>
    </row>
    <row r="128" spans="1:9">
      <c r="A128" s="7"/>
      <c r="B128" s="15">
        <v>23</v>
      </c>
      <c r="C128" s="8" t="s">
        <v>188</v>
      </c>
      <c r="D128" s="7">
        <v>426990</v>
      </c>
      <c r="E128" s="19" t="s">
        <v>150</v>
      </c>
      <c r="F128" s="10">
        <v>500000</v>
      </c>
      <c r="G128" s="10">
        <v>23100</v>
      </c>
      <c r="H128" s="10">
        <f t="shared" si="2"/>
        <v>476900</v>
      </c>
      <c r="I128" s="10"/>
    </row>
    <row r="129" spans="1:9">
      <c r="A129" s="3">
        <v>630</v>
      </c>
      <c r="B129" s="3">
        <v>23</v>
      </c>
      <c r="C129" s="4" t="s">
        <v>188</v>
      </c>
      <c r="D129" s="3">
        <v>480</v>
      </c>
      <c r="E129" s="4" t="s">
        <v>161</v>
      </c>
      <c r="F129" s="13">
        <f>SUM(F130:F131)</f>
        <v>1500000</v>
      </c>
      <c r="G129" s="6">
        <f>SUM(G130:G131)</f>
        <v>833434</v>
      </c>
      <c r="H129" s="6">
        <f t="shared" si="2"/>
        <v>666566</v>
      </c>
      <c r="I129" s="6">
        <f>G129/F129*100</f>
        <v>55.562266666666673</v>
      </c>
    </row>
    <row r="130" spans="1:9" ht="22.5">
      <c r="A130" s="27">
        <v>630</v>
      </c>
      <c r="B130" s="15">
        <v>23</v>
      </c>
      <c r="C130" s="8" t="s">
        <v>188</v>
      </c>
      <c r="D130" s="15">
        <v>480140</v>
      </c>
      <c r="E130" s="8" t="s">
        <v>190</v>
      </c>
      <c r="F130" s="17">
        <v>1000000</v>
      </c>
      <c r="G130" s="17">
        <v>833434</v>
      </c>
      <c r="H130" s="17">
        <f t="shared" si="2"/>
        <v>166566</v>
      </c>
      <c r="I130" s="33"/>
    </row>
    <row r="131" spans="1:9">
      <c r="A131" s="27"/>
      <c r="B131" s="15">
        <v>23</v>
      </c>
      <c r="C131" s="8" t="s">
        <v>188</v>
      </c>
      <c r="D131" s="15">
        <v>480190</v>
      </c>
      <c r="E131" s="8" t="s">
        <v>166</v>
      </c>
      <c r="F131" s="17">
        <v>500000</v>
      </c>
      <c r="G131" s="17">
        <v>0</v>
      </c>
      <c r="H131" s="17">
        <f t="shared" si="2"/>
        <v>500000</v>
      </c>
      <c r="I131" s="33"/>
    </row>
    <row r="132" spans="1:9">
      <c r="A132" s="3">
        <v>630</v>
      </c>
      <c r="B132" s="3">
        <v>23</v>
      </c>
      <c r="C132" s="4" t="s">
        <v>188</v>
      </c>
      <c r="D132" s="3">
        <v>483</v>
      </c>
      <c r="E132" s="4" t="s">
        <v>168</v>
      </c>
      <c r="F132" s="13">
        <f>SUM(F133)</f>
        <v>550000</v>
      </c>
      <c r="G132" s="6">
        <f>SUM(G133)</f>
        <v>0</v>
      </c>
      <c r="H132" s="6">
        <f t="shared" si="2"/>
        <v>550000</v>
      </c>
      <c r="I132" s="6">
        <f>G132/F132*100</f>
        <v>0</v>
      </c>
    </row>
    <row r="133" spans="1:9">
      <c r="A133" s="15">
        <v>630</v>
      </c>
      <c r="B133" s="15">
        <v>23</v>
      </c>
      <c r="C133" s="8" t="s">
        <v>188</v>
      </c>
      <c r="D133" s="15">
        <v>483110</v>
      </c>
      <c r="E133" s="8" t="s">
        <v>169</v>
      </c>
      <c r="F133" s="17">
        <v>550000</v>
      </c>
      <c r="G133" s="17">
        <v>0</v>
      </c>
      <c r="H133" s="17">
        <f t="shared" si="2"/>
        <v>550000</v>
      </c>
      <c r="I133" s="33"/>
    </row>
    <row r="134" spans="1:9" ht="18" customHeight="1">
      <c r="A134" s="3">
        <v>630</v>
      </c>
      <c r="B134" s="3">
        <v>23</v>
      </c>
      <c r="C134" s="4" t="s">
        <v>188</v>
      </c>
      <c r="D134" s="3">
        <v>485</v>
      </c>
      <c r="E134" s="4" t="s">
        <v>173</v>
      </c>
      <c r="F134" s="13">
        <f>SUM(F135)</f>
        <v>1000000</v>
      </c>
      <c r="G134" s="6">
        <f>SUM(G135)</f>
        <v>0</v>
      </c>
      <c r="H134" s="6">
        <f t="shared" si="2"/>
        <v>1000000</v>
      </c>
      <c r="I134" s="6">
        <f>G134/F134*100</f>
        <v>0</v>
      </c>
    </row>
    <row r="135" spans="1:9" s="34" customFormat="1">
      <c r="A135" s="15">
        <v>630</v>
      </c>
      <c r="B135" s="15">
        <v>23</v>
      </c>
      <c r="C135" s="8" t="s">
        <v>188</v>
      </c>
      <c r="D135" s="7" t="s">
        <v>174</v>
      </c>
      <c r="E135" s="19" t="s">
        <v>175</v>
      </c>
      <c r="F135" s="17">
        <v>1000000</v>
      </c>
      <c r="G135" s="17">
        <v>0</v>
      </c>
      <c r="H135" s="33"/>
      <c r="I135" s="33"/>
    </row>
    <row r="136" spans="1:9">
      <c r="A136" s="3" t="s">
        <v>6</v>
      </c>
      <c r="B136" s="3" t="s">
        <v>191</v>
      </c>
      <c r="C136" s="4" t="s">
        <v>192</v>
      </c>
      <c r="D136" s="3" t="s">
        <v>33</v>
      </c>
      <c r="E136" s="4" t="s">
        <v>34</v>
      </c>
      <c r="F136" s="13">
        <f>SUM(F137:F143)</f>
        <v>2000000</v>
      </c>
      <c r="G136" s="6">
        <f>SUM(G137:G143)</f>
        <v>233984</v>
      </c>
      <c r="H136" s="6">
        <f t="shared" ref="H136:H207" si="3">F136-G136</f>
        <v>1766016</v>
      </c>
      <c r="I136" s="6">
        <f>G136/F136*100</f>
        <v>11.699199999999999</v>
      </c>
    </row>
    <row r="137" spans="1:9">
      <c r="A137" s="7"/>
      <c r="B137" s="7">
        <v>26</v>
      </c>
      <c r="C137" s="19" t="s">
        <v>192</v>
      </c>
      <c r="D137" s="7">
        <v>420120</v>
      </c>
      <c r="E137" s="9" t="s">
        <v>36</v>
      </c>
      <c r="F137" s="10">
        <v>50000</v>
      </c>
      <c r="G137" s="20">
        <v>0</v>
      </c>
      <c r="H137" s="10">
        <f t="shared" si="3"/>
        <v>50000</v>
      </c>
      <c r="I137" s="10"/>
    </row>
    <row r="138" spans="1:9">
      <c r="A138" s="7"/>
      <c r="B138" s="7">
        <v>26</v>
      </c>
      <c r="C138" s="19" t="s">
        <v>192</v>
      </c>
      <c r="D138" s="7">
        <v>420130</v>
      </c>
      <c r="E138" s="9" t="s">
        <v>38</v>
      </c>
      <c r="F138" s="10">
        <v>500000</v>
      </c>
      <c r="G138" s="10">
        <v>0</v>
      </c>
      <c r="H138" s="10">
        <f t="shared" si="3"/>
        <v>500000</v>
      </c>
      <c r="I138" s="10"/>
    </row>
    <row r="139" spans="1:9">
      <c r="A139" s="7"/>
      <c r="B139" s="7">
        <v>26</v>
      </c>
      <c r="C139" s="19" t="s">
        <v>192</v>
      </c>
      <c r="D139" s="7">
        <v>420140</v>
      </c>
      <c r="E139" s="9" t="s">
        <v>193</v>
      </c>
      <c r="F139" s="10">
        <v>0</v>
      </c>
      <c r="G139" s="10">
        <v>0</v>
      </c>
      <c r="H139" s="10">
        <f t="shared" si="3"/>
        <v>0</v>
      </c>
      <c r="I139" s="10"/>
    </row>
    <row r="140" spans="1:9">
      <c r="A140" s="7"/>
      <c r="B140" s="7">
        <v>26</v>
      </c>
      <c r="C140" s="19" t="s">
        <v>192</v>
      </c>
      <c r="D140" s="7">
        <v>420210</v>
      </c>
      <c r="E140" s="9" t="s">
        <v>41</v>
      </c>
      <c r="F140" s="10">
        <v>300000</v>
      </c>
      <c r="G140" s="10">
        <v>25670</v>
      </c>
      <c r="H140" s="10">
        <f t="shared" si="3"/>
        <v>274330</v>
      </c>
      <c r="I140" s="10"/>
    </row>
    <row r="141" spans="1:9">
      <c r="A141" s="7"/>
      <c r="B141" s="7">
        <v>26</v>
      </c>
      <c r="C141" s="19" t="s">
        <v>192</v>
      </c>
      <c r="D141" s="7">
        <v>420220</v>
      </c>
      <c r="E141" s="9" t="s">
        <v>43</v>
      </c>
      <c r="F141" s="10">
        <v>550000</v>
      </c>
      <c r="G141" s="10">
        <v>68314</v>
      </c>
      <c r="H141" s="10">
        <f t="shared" si="3"/>
        <v>481686</v>
      </c>
      <c r="I141" s="10"/>
    </row>
    <row r="142" spans="1:9">
      <c r="A142" s="7"/>
      <c r="B142" s="7">
        <v>26</v>
      </c>
      <c r="C142" s="19" t="s">
        <v>192</v>
      </c>
      <c r="D142" s="7">
        <v>420230</v>
      </c>
      <c r="E142" s="9" t="s">
        <v>43</v>
      </c>
      <c r="F142" s="10">
        <v>550000</v>
      </c>
      <c r="G142" s="10">
        <v>140000</v>
      </c>
      <c r="H142" s="10">
        <f t="shared" si="3"/>
        <v>410000</v>
      </c>
      <c r="I142" s="10"/>
    </row>
    <row r="143" spans="1:9">
      <c r="A143" s="7"/>
      <c r="B143" s="7">
        <v>26</v>
      </c>
      <c r="C143" s="19" t="s">
        <v>192</v>
      </c>
      <c r="D143" s="7">
        <v>420240</v>
      </c>
      <c r="E143" s="9" t="s">
        <v>47</v>
      </c>
      <c r="F143" s="10">
        <v>50000</v>
      </c>
      <c r="G143" s="10">
        <v>0</v>
      </c>
      <c r="H143" s="10">
        <f t="shared" si="3"/>
        <v>50000</v>
      </c>
      <c r="I143" s="10"/>
    </row>
    <row r="144" spans="1:9">
      <c r="A144" s="3" t="s">
        <v>6</v>
      </c>
      <c r="B144" s="3" t="s">
        <v>191</v>
      </c>
      <c r="C144" s="4" t="s">
        <v>192</v>
      </c>
      <c r="D144" s="3" t="s">
        <v>95</v>
      </c>
      <c r="E144" s="4" t="s">
        <v>96</v>
      </c>
      <c r="F144" s="13">
        <f>SUM(F145:F146)</f>
        <v>2000000</v>
      </c>
      <c r="G144" s="6">
        <f>SUM(G145:G146)</f>
        <v>200600</v>
      </c>
      <c r="H144" s="6">
        <f t="shared" si="3"/>
        <v>1799400</v>
      </c>
      <c r="I144" s="6">
        <f>G144/F144*100</f>
        <v>10.029999999999999</v>
      </c>
    </row>
    <row r="145" spans="1:9" ht="22.5">
      <c r="A145" s="15"/>
      <c r="B145" s="15">
        <v>26</v>
      </c>
      <c r="C145" s="8" t="s">
        <v>192</v>
      </c>
      <c r="D145" s="15">
        <v>424420</v>
      </c>
      <c r="E145" s="8" t="s">
        <v>194</v>
      </c>
      <c r="F145" s="17">
        <v>1500000</v>
      </c>
      <c r="G145" s="17">
        <v>200600</v>
      </c>
      <c r="H145" s="17">
        <f t="shared" si="3"/>
        <v>1299400</v>
      </c>
      <c r="I145" s="17"/>
    </row>
    <row r="146" spans="1:9">
      <c r="A146" s="15"/>
      <c r="B146" s="15">
        <v>26</v>
      </c>
      <c r="C146" s="8" t="s">
        <v>192</v>
      </c>
      <c r="D146" s="15">
        <v>424440</v>
      </c>
      <c r="E146" s="8" t="s">
        <v>189</v>
      </c>
      <c r="F146" s="17">
        <v>500000</v>
      </c>
      <c r="G146" s="17">
        <v>0</v>
      </c>
      <c r="H146" s="17">
        <f t="shared" si="3"/>
        <v>500000</v>
      </c>
      <c r="I146" s="17"/>
    </row>
    <row r="147" spans="1:9">
      <c r="A147" s="3" t="s">
        <v>6</v>
      </c>
      <c r="B147" s="3" t="s">
        <v>191</v>
      </c>
      <c r="C147" s="4" t="s">
        <v>192</v>
      </c>
      <c r="D147" s="3" t="s">
        <v>111</v>
      </c>
      <c r="E147" s="4" t="s">
        <v>112</v>
      </c>
      <c r="F147" s="13">
        <f>SUM(F148:F154)</f>
        <v>3500000</v>
      </c>
      <c r="G147" s="6">
        <f>SUM(G148:G154)</f>
        <v>137737</v>
      </c>
      <c r="H147" s="6">
        <f t="shared" si="3"/>
        <v>3362263</v>
      </c>
      <c r="I147" s="6">
        <f>G147/F147*100</f>
        <v>3.9353428571428575</v>
      </c>
    </row>
    <row r="148" spans="1:9">
      <c r="A148" s="15"/>
      <c r="B148" s="15">
        <v>26</v>
      </c>
      <c r="C148" s="8" t="s">
        <v>192</v>
      </c>
      <c r="D148" s="15">
        <v>425150</v>
      </c>
      <c r="E148" s="35" t="s">
        <v>195</v>
      </c>
      <c r="F148" s="17">
        <v>700000</v>
      </c>
      <c r="G148" s="36">
        <v>28409</v>
      </c>
      <c r="H148" s="17">
        <f t="shared" si="3"/>
        <v>671591</v>
      </c>
      <c r="I148" s="17"/>
    </row>
    <row r="149" spans="1:9">
      <c r="A149" s="15"/>
      <c r="B149" s="15">
        <v>26</v>
      </c>
      <c r="C149" s="8" t="s">
        <v>192</v>
      </c>
      <c r="D149" s="15">
        <v>425220</v>
      </c>
      <c r="E149" s="29" t="s">
        <v>119</v>
      </c>
      <c r="F149" s="17">
        <v>100000</v>
      </c>
      <c r="G149" s="36">
        <v>4308</v>
      </c>
      <c r="H149" s="17">
        <f t="shared" si="3"/>
        <v>95692</v>
      </c>
      <c r="I149" s="17"/>
    </row>
    <row r="150" spans="1:9">
      <c r="A150" s="15"/>
      <c r="B150" s="15">
        <v>26</v>
      </c>
      <c r="C150" s="8" t="s">
        <v>192</v>
      </c>
      <c r="D150" s="15">
        <v>425240</v>
      </c>
      <c r="E150" s="19" t="s">
        <v>196</v>
      </c>
      <c r="F150" s="17">
        <v>0</v>
      </c>
      <c r="G150" s="17">
        <v>0</v>
      </c>
      <c r="H150" s="17">
        <f t="shared" si="3"/>
        <v>0</v>
      </c>
      <c r="I150" s="17"/>
    </row>
    <row r="151" spans="1:9">
      <c r="A151" s="15"/>
      <c r="B151" s="15">
        <v>26</v>
      </c>
      <c r="C151" s="8" t="s">
        <v>192</v>
      </c>
      <c r="D151" s="15">
        <v>425910</v>
      </c>
      <c r="E151" s="19" t="s">
        <v>132</v>
      </c>
      <c r="F151" s="17">
        <v>300000</v>
      </c>
      <c r="G151" s="17">
        <v>0</v>
      </c>
      <c r="H151" s="17">
        <f t="shared" si="3"/>
        <v>300000</v>
      </c>
      <c r="I151" s="17"/>
    </row>
    <row r="152" spans="1:9">
      <c r="A152" s="15"/>
      <c r="B152" s="15">
        <v>26</v>
      </c>
      <c r="C152" s="8" t="s">
        <v>192</v>
      </c>
      <c r="D152" s="15">
        <v>425920</v>
      </c>
      <c r="E152" s="19" t="s">
        <v>197</v>
      </c>
      <c r="F152" s="17">
        <v>2000000</v>
      </c>
      <c r="G152" s="17">
        <v>105020</v>
      </c>
      <c r="H152" s="17">
        <f t="shared" si="3"/>
        <v>1894980</v>
      </c>
      <c r="I152" s="17"/>
    </row>
    <row r="153" spans="1:9">
      <c r="A153" s="15"/>
      <c r="B153" s="15">
        <v>26</v>
      </c>
      <c r="C153" s="8" t="s">
        <v>192</v>
      </c>
      <c r="D153" s="15">
        <v>425970</v>
      </c>
      <c r="E153" s="19" t="s">
        <v>136</v>
      </c>
      <c r="F153" s="17">
        <v>0</v>
      </c>
      <c r="G153" s="17">
        <v>0</v>
      </c>
      <c r="H153" s="17">
        <f t="shared" si="3"/>
        <v>0</v>
      </c>
      <c r="I153" s="17"/>
    </row>
    <row r="154" spans="1:9">
      <c r="A154" s="15"/>
      <c r="B154" s="15">
        <v>26</v>
      </c>
      <c r="C154" s="8" t="s">
        <v>192</v>
      </c>
      <c r="D154" s="15">
        <v>425990</v>
      </c>
      <c r="E154" s="19" t="s">
        <v>139</v>
      </c>
      <c r="F154" s="17">
        <v>400000</v>
      </c>
      <c r="G154" s="17">
        <v>0</v>
      </c>
      <c r="H154" s="17">
        <f t="shared" si="3"/>
        <v>400000</v>
      </c>
      <c r="I154" s="17"/>
    </row>
    <row r="155" spans="1:9">
      <c r="A155" s="3" t="s">
        <v>6</v>
      </c>
      <c r="B155" s="3" t="s">
        <v>191</v>
      </c>
      <c r="C155" s="4" t="s">
        <v>192</v>
      </c>
      <c r="D155" s="3" t="s">
        <v>140</v>
      </c>
      <c r="E155" s="4" t="s">
        <v>141</v>
      </c>
      <c r="F155" s="13">
        <f>SUM(F156:F159)</f>
        <v>1500000</v>
      </c>
      <c r="G155" s="6">
        <f>SUM(G156:G159)</f>
        <v>160486</v>
      </c>
      <c r="H155" s="6">
        <f t="shared" si="3"/>
        <v>1339514</v>
      </c>
      <c r="I155" s="6">
        <f>G155/F155*100</f>
        <v>10.699066666666667</v>
      </c>
    </row>
    <row r="156" spans="1:9">
      <c r="A156" s="7"/>
      <c r="B156" s="7">
        <v>26</v>
      </c>
      <c r="C156" s="19" t="s">
        <v>192</v>
      </c>
      <c r="D156" s="7" t="s">
        <v>142</v>
      </c>
      <c r="E156" s="19" t="s">
        <v>143</v>
      </c>
      <c r="F156" s="10">
        <v>100000</v>
      </c>
      <c r="G156" s="10">
        <v>53881</v>
      </c>
      <c r="H156" s="10">
        <f t="shared" si="3"/>
        <v>46119</v>
      </c>
      <c r="I156" s="10"/>
    </row>
    <row r="157" spans="1:9">
      <c r="A157" s="7"/>
      <c r="B157" s="7">
        <v>26</v>
      </c>
      <c r="C157" s="19" t="s">
        <v>192</v>
      </c>
      <c r="D157" s="7">
        <v>426210</v>
      </c>
      <c r="E157" s="19" t="s">
        <v>145</v>
      </c>
      <c r="F157" s="10">
        <v>800000</v>
      </c>
      <c r="G157" s="10">
        <v>60000</v>
      </c>
      <c r="H157" s="10">
        <f t="shared" si="3"/>
        <v>740000</v>
      </c>
      <c r="I157" s="10"/>
    </row>
    <row r="158" spans="1:9">
      <c r="A158" s="7"/>
      <c r="B158" s="7">
        <v>26</v>
      </c>
      <c r="C158" s="19" t="s">
        <v>192</v>
      </c>
      <c r="D158" s="7">
        <v>426310</v>
      </c>
      <c r="E158" s="19" t="s">
        <v>147</v>
      </c>
      <c r="F158" s="10">
        <v>50000</v>
      </c>
      <c r="G158" s="10">
        <v>0</v>
      </c>
      <c r="H158" s="10">
        <f t="shared" si="3"/>
        <v>50000</v>
      </c>
      <c r="I158" s="10"/>
    </row>
    <row r="159" spans="1:9">
      <c r="A159" s="7"/>
      <c r="B159" s="7">
        <v>26</v>
      </c>
      <c r="C159" s="19" t="s">
        <v>192</v>
      </c>
      <c r="D159" s="7">
        <v>426990</v>
      </c>
      <c r="E159" s="19" t="s">
        <v>150</v>
      </c>
      <c r="F159" s="10">
        <v>550000</v>
      </c>
      <c r="G159" s="10">
        <v>46605</v>
      </c>
      <c r="H159" s="10">
        <f t="shared" si="3"/>
        <v>503395</v>
      </c>
      <c r="I159" s="10"/>
    </row>
    <row r="160" spans="1:9">
      <c r="A160" s="3" t="s">
        <v>6</v>
      </c>
      <c r="B160" s="3" t="s">
        <v>191</v>
      </c>
      <c r="C160" s="4" t="s">
        <v>192</v>
      </c>
      <c r="D160" s="3" t="s">
        <v>172</v>
      </c>
      <c r="E160" s="4" t="s">
        <v>173</v>
      </c>
      <c r="F160" s="13">
        <f>SUM(F161:F162)</f>
        <v>6000000</v>
      </c>
      <c r="G160" s="6">
        <f>SUM(G161:G162)</f>
        <v>0</v>
      </c>
      <c r="H160" s="6">
        <f t="shared" si="3"/>
        <v>6000000</v>
      </c>
      <c r="I160" s="6">
        <f>G160/F160*100</f>
        <v>0</v>
      </c>
    </row>
    <row r="161" spans="1:9">
      <c r="A161" s="15"/>
      <c r="B161" s="15">
        <v>26</v>
      </c>
      <c r="C161" s="8" t="s">
        <v>192</v>
      </c>
      <c r="D161" s="15">
        <v>485230</v>
      </c>
      <c r="E161" s="19" t="s">
        <v>175</v>
      </c>
      <c r="F161" s="17">
        <v>6000000</v>
      </c>
      <c r="G161" s="17">
        <v>0</v>
      </c>
      <c r="H161" s="17">
        <f t="shared" si="3"/>
        <v>6000000</v>
      </c>
      <c r="I161" s="17"/>
    </row>
    <row r="162" spans="1:9">
      <c r="A162" s="15"/>
      <c r="B162" s="15">
        <v>26</v>
      </c>
      <c r="C162" s="8" t="s">
        <v>192</v>
      </c>
      <c r="D162" s="15">
        <v>485710</v>
      </c>
      <c r="E162" s="19" t="s">
        <v>177</v>
      </c>
      <c r="F162" s="17">
        <v>0</v>
      </c>
      <c r="G162" s="17">
        <v>0</v>
      </c>
      <c r="H162" s="17">
        <f t="shared" si="3"/>
        <v>0</v>
      </c>
      <c r="I162" s="17"/>
    </row>
    <row r="163" spans="1:9" ht="22.5">
      <c r="A163" s="3" t="s">
        <v>6</v>
      </c>
      <c r="B163" s="3" t="s">
        <v>198</v>
      </c>
      <c r="C163" s="4" t="s">
        <v>199</v>
      </c>
      <c r="D163" s="3">
        <v>420</v>
      </c>
      <c r="E163" s="4" t="s">
        <v>34</v>
      </c>
      <c r="F163" s="13">
        <f>SUM(F164)</f>
        <v>1000000</v>
      </c>
      <c r="G163" s="6">
        <f>G164</f>
        <v>0</v>
      </c>
      <c r="H163" s="6">
        <f t="shared" si="3"/>
        <v>1000000</v>
      </c>
      <c r="I163" s="6">
        <f>G163/F163*100</f>
        <v>0</v>
      </c>
    </row>
    <row r="164" spans="1:9" ht="22.5">
      <c r="A164" s="7"/>
      <c r="B164" s="7">
        <v>27</v>
      </c>
      <c r="C164" s="19" t="s">
        <v>199</v>
      </c>
      <c r="D164" s="7">
        <v>420120</v>
      </c>
      <c r="E164" s="9" t="s">
        <v>36</v>
      </c>
      <c r="F164" s="10">
        <v>1000000</v>
      </c>
      <c r="G164" s="10">
        <v>0</v>
      </c>
      <c r="H164" s="10">
        <f t="shared" si="3"/>
        <v>1000000</v>
      </c>
      <c r="I164" s="10"/>
    </row>
    <row r="165" spans="1:9" ht="22.5">
      <c r="A165" s="3" t="s">
        <v>6</v>
      </c>
      <c r="B165" s="3" t="s">
        <v>198</v>
      </c>
      <c r="C165" s="4" t="s">
        <v>199</v>
      </c>
      <c r="D165" s="3" t="s">
        <v>111</v>
      </c>
      <c r="E165" s="4" t="s">
        <v>112</v>
      </c>
      <c r="F165" s="13">
        <f>SUM(F166)</f>
        <v>8000000</v>
      </c>
      <c r="G165" s="6">
        <f>G166</f>
        <v>280002</v>
      </c>
      <c r="H165" s="6">
        <f t="shared" si="3"/>
        <v>7719998</v>
      </c>
      <c r="I165" s="6">
        <f>G165/F165*100</f>
        <v>3.5000249999999995</v>
      </c>
    </row>
    <row r="166" spans="1:9" ht="22.5">
      <c r="A166" s="7"/>
      <c r="B166" s="7">
        <v>27</v>
      </c>
      <c r="C166" s="19" t="s">
        <v>199</v>
      </c>
      <c r="D166" s="7">
        <v>425990</v>
      </c>
      <c r="E166" s="19" t="s">
        <v>139</v>
      </c>
      <c r="F166" s="10">
        <v>8000000</v>
      </c>
      <c r="G166" s="10">
        <v>280002</v>
      </c>
      <c r="H166" s="10">
        <f t="shared" si="3"/>
        <v>7719998</v>
      </c>
      <c r="I166" s="10"/>
    </row>
    <row r="167" spans="1:9" ht="22.5">
      <c r="A167" s="3" t="s">
        <v>6</v>
      </c>
      <c r="B167" s="3" t="s">
        <v>198</v>
      </c>
      <c r="C167" s="4" t="s">
        <v>199</v>
      </c>
      <c r="D167" s="3">
        <v>426</v>
      </c>
      <c r="E167" s="4" t="s">
        <v>141</v>
      </c>
      <c r="F167" s="13">
        <f>SUM(F168)</f>
        <v>1000000</v>
      </c>
      <c r="G167" s="6">
        <v>0</v>
      </c>
      <c r="H167" s="6">
        <f t="shared" si="3"/>
        <v>1000000</v>
      </c>
      <c r="I167" s="6">
        <f>G167/F167*100</f>
        <v>0</v>
      </c>
    </row>
    <row r="168" spans="1:9" ht="22.5">
      <c r="A168" s="27"/>
      <c r="B168" s="15">
        <v>27</v>
      </c>
      <c r="C168" s="8" t="s">
        <v>199</v>
      </c>
      <c r="D168" s="15">
        <v>426990</v>
      </c>
      <c r="E168" s="19" t="s">
        <v>150</v>
      </c>
      <c r="F168" s="17">
        <v>1000000</v>
      </c>
      <c r="G168" s="17">
        <v>0</v>
      </c>
      <c r="H168" s="17">
        <f t="shared" si="3"/>
        <v>1000000</v>
      </c>
      <c r="I168" s="33"/>
    </row>
    <row r="169" spans="1:9">
      <c r="A169" s="3">
        <v>630</v>
      </c>
      <c r="B169" s="3">
        <v>29</v>
      </c>
      <c r="C169" s="4" t="s">
        <v>206</v>
      </c>
      <c r="D169" s="3">
        <v>423</v>
      </c>
      <c r="E169" s="4" t="s">
        <v>74</v>
      </c>
      <c r="F169" s="13">
        <f>SUM(F170)</f>
        <v>500000</v>
      </c>
      <c r="G169" s="6">
        <f>SUM(G170)</f>
        <v>0</v>
      </c>
      <c r="H169" s="6">
        <f>SUM(F169-G169)</f>
        <v>500000</v>
      </c>
      <c r="I169" s="6"/>
    </row>
    <row r="170" spans="1:9">
      <c r="A170" s="27"/>
      <c r="B170" s="15">
        <v>29</v>
      </c>
      <c r="C170" s="8" t="s">
        <v>206</v>
      </c>
      <c r="D170" s="15">
        <v>423990</v>
      </c>
      <c r="E170" s="19" t="s">
        <v>94</v>
      </c>
      <c r="F170" s="17">
        <v>500000</v>
      </c>
      <c r="G170" s="17">
        <v>0</v>
      </c>
      <c r="H170" s="17">
        <f>F170-G170</f>
        <v>500000</v>
      </c>
      <c r="I170" s="33"/>
    </row>
    <row r="171" spans="1:9">
      <c r="A171" s="3">
        <v>630</v>
      </c>
      <c r="B171" s="3">
        <v>29</v>
      </c>
      <c r="C171" s="4" t="s">
        <v>206</v>
      </c>
      <c r="D171" s="3">
        <v>424</v>
      </c>
      <c r="E171" s="4" t="s">
        <v>207</v>
      </c>
      <c r="F171" s="13">
        <f>SUM(F172:F173)</f>
        <v>1000000</v>
      </c>
      <c r="G171" s="6">
        <f>SUM(G172:G173)</f>
        <v>0</v>
      </c>
      <c r="H171" s="6">
        <f>SUM(F171-G171)</f>
        <v>1000000</v>
      </c>
      <c r="I171" s="6"/>
    </row>
    <row r="172" spans="1:9" ht="22.5">
      <c r="A172" s="27"/>
      <c r="B172" s="15">
        <v>29</v>
      </c>
      <c r="C172" s="8" t="s">
        <v>206</v>
      </c>
      <c r="D172" s="15">
        <v>424420</v>
      </c>
      <c r="E172" s="8" t="s">
        <v>194</v>
      </c>
      <c r="F172" s="17">
        <v>500000</v>
      </c>
      <c r="G172" s="17">
        <v>0</v>
      </c>
      <c r="H172" s="17">
        <f t="shared" ref="H172:H181" si="4">F172-G172</f>
        <v>500000</v>
      </c>
      <c r="I172" s="33"/>
    </row>
    <row r="173" spans="1:9">
      <c r="A173" s="27"/>
      <c r="B173" s="15">
        <v>29</v>
      </c>
      <c r="C173" s="8" t="s">
        <v>206</v>
      </c>
      <c r="D173" s="15">
        <v>424440</v>
      </c>
      <c r="E173" s="8" t="s">
        <v>189</v>
      </c>
      <c r="F173" s="17">
        <v>500000</v>
      </c>
      <c r="G173" s="17">
        <v>0</v>
      </c>
      <c r="H173" s="17">
        <f t="shared" si="4"/>
        <v>500000</v>
      </c>
      <c r="I173" s="33"/>
    </row>
    <row r="174" spans="1:9">
      <c r="A174" s="3">
        <v>630</v>
      </c>
      <c r="B174" s="3">
        <v>29</v>
      </c>
      <c r="C174" s="4" t="s">
        <v>206</v>
      </c>
      <c r="D174" s="3">
        <v>425</v>
      </c>
      <c r="E174" s="4" t="s">
        <v>112</v>
      </c>
      <c r="F174" s="13">
        <f>SUM(F175)</f>
        <v>1500000</v>
      </c>
      <c r="G174" s="6">
        <f>SUM(G175)</f>
        <v>0</v>
      </c>
      <c r="H174" s="6">
        <f t="shared" si="4"/>
        <v>1500000</v>
      </c>
      <c r="I174" s="6"/>
    </row>
    <row r="175" spans="1:9">
      <c r="A175" s="27"/>
      <c r="B175" s="15">
        <v>29</v>
      </c>
      <c r="C175" s="8" t="s">
        <v>206</v>
      </c>
      <c r="D175" s="15">
        <v>425990</v>
      </c>
      <c r="E175" s="8" t="s">
        <v>139</v>
      </c>
      <c r="F175" s="17">
        <v>1500000</v>
      </c>
      <c r="G175" s="17">
        <v>0</v>
      </c>
      <c r="H175" s="17">
        <f t="shared" si="4"/>
        <v>1500000</v>
      </c>
      <c r="I175" s="33"/>
    </row>
    <row r="176" spans="1:9">
      <c r="A176" s="3">
        <v>630</v>
      </c>
      <c r="B176" s="3">
        <v>29</v>
      </c>
      <c r="C176" s="4" t="s">
        <v>206</v>
      </c>
      <c r="D176" s="3">
        <v>426</v>
      </c>
      <c r="E176" s="4" t="s">
        <v>141</v>
      </c>
      <c r="F176" s="13">
        <f>SUM(F177)</f>
        <v>500000</v>
      </c>
      <c r="G176" s="6">
        <f>SUM(G177)</f>
        <v>0</v>
      </c>
      <c r="H176" s="6">
        <f t="shared" si="4"/>
        <v>500000</v>
      </c>
      <c r="I176" s="6"/>
    </row>
    <row r="177" spans="1:9">
      <c r="A177" s="27"/>
      <c r="B177" s="15">
        <v>29</v>
      </c>
      <c r="C177" s="8" t="s">
        <v>206</v>
      </c>
      <c r="D177" s="15">
        <v>426990</v>
      </c>
      <c r="E177" s="19" t="s">
        <v>150</v>
      </c>
      <c r="F177" s="17">
        <v>500000</v>
      </c>
      <c r="G177" s="17">
        <v>0</v>
      </c>
      <c r="H177" s="17">
        <f t="shared" si="4"/>
        <v>500000</v>
      </c>
      <c r="I177" s="33"/>
    </row>
    <row r="178" spans="1:9">
      <c r="A178" s="3">
        <v>630</v>
      </c>
      <c r="B178" s="3">
        <v>29</v>
      </c>
      <c r="C178" s="4" t="s">
        <v>206</v>
      </c>
      <c r="D178" s="3">
        <v>480</v>
      </c>
      <c r="E178" s="4" t="s">
        <v>161</v>
      </c>
      <c r="F178" s="13">
        <f>SUM(F179:F180)</f>
        <v>19000000</v>
      </c>
      <c r="G178" s="6">
        <f>SUM(G179:G180)</f>
        <v>0</v>
      </c>
      <c r="H178" s="6">
        <f t="shared" si="4"/>
        <v>19000000</v>
      </c>
      <c r="I178" s="6"/>
    </row>
    <row r="179" spans="1:9" ht="22.5">
      <c r="A179" s="27"/>
      <c r="B179" s="15">
        <v>29</v>
      </c>
      <c r="C179" s="8" t="s">
        <v>206</v>
      </c>
      <c r="D179" s="15">
        <v>480140</v>
      </c>
      <c r="E179" s="19" t="s">
        <v>162</v>
      </c>
      <c r="F179" s="17">
        <v>18000000</v>
      </c>
      <c r="G179" s="17">
        <v>0</v>
      </c>
      <c r="H179" s="17">
        <f t="shared" si="4"/>
        <v>18000000</v>
      </c>
      <c r="I179" s="33"/>
    </row>
    <row r="180" spans="1:9">
      <c r="A180" s="27"/>
      <c r="B180" s="15">
        <v>29</v>
      </c>
      <c r="C180" s="8" t="s">
        <v>206</v>
      </c>
      <c r="D180" s="15">
        <v>480190</v>
      </c>
      <c r="E180" s="19" t="s">
        <v>166</v>
      </c>
      <c r="F180" s="17">
        <v>1000000</v>
      </c>
      <c r="G180" s="17">
        <v>0</v>
      </c>
      <c r="H180" s="17">
        <f t="shared" si="4"/>
        <v>1000000</v>
      </c>
      <c r="I180" s="33"/>
    </row>
    <row r="181" spans="1:9">
      <c r="A181" s="3">
        <v>630</v>
      </c>
      <c r="B181" s="3">
        <v>29</v>
      </c>
      <c r="C181" s="4" t="s">
        <v>206</v>
      </c>
      <c r="D181" s="3">
        <v>482</v>
      </c>
      <c r="E181" s="4" t="s">
        <v>216</v>
      </c>
      <c r="F181" s="13">
        <f>SUM(F182:F184)</f>
        <v>100000000</v>
      </c>
      <c r="G181" s="6">
        <f>SUM(G182:G184)</f>
        <v>0</v>
      </c>
      <c r="H181" s="6">
        <f t="shared" si="4"/>
        <v>100000000</v>
      </c>
      <c r="I181" s="6"/>
    </row>
    <row r="182" spans="1:9" ht="22.5">
      <c r="A182" s="27"/>
      <c r="B182" s="15">
        <v>29</v>
      </c>
      <c r="C182" s="8" t="s">
        <v>206</v>
      </c>
      <c r="D182" s="15">
        <v>482910</v>
      </c>
      <c r="E182" s="8" t="s">
        <v>218</v>
      </c>
      <c r="F182" s="17">
        <v>10000000</v>
      </c>
      <c r="G182" s="17">
        <v>0</v>
      </c>
      <c r="H182" s="17">
        <f>F182-G182</f>
        <v>10000000</v>
      </c>
      <c r="I182" s="33"/>
    </row>
    <row r="183" spans="1:9">
      <c r="A183" s="27"/>
      <c r="B183" s="15">
        <v>29</v>
      </c>
      <c r="C183" s="8" t="s">
        <v>206</v>
      </c>
      <c r="D183" s="15">
        <v>482920</v>
      </c>
      <c r="E183" s="19" t="s">
        <v>208</v>
      </c>
      <c r="F183" s="17">
        <v>80000000</v>
      </c>
      <c r="G183" s="17">
        <v>0</v>
      </c>
      <c r="H183" s="17">
        <f>F183-G183</f>
        <v>80000000</v>
      </c>
      <c r="I183" s="33"/>
    </row>
    <row r="184" spans="1:9">
      <c r="A184" s="27"/>
      <c r="B184" s="15">
        <v>29</v>
      </c>
      <c r="C184" s="8" t="s">
        <v>206</v>
      </c>
      <c r="D184" s="15">
        <v>482940</v>
      </c>
      <c r="E184" s="46" t="s">
        <v>219</v>
      </c>
      <c r="F184" s="17">
        <v>10000000</v>
      </c>
      <c r="G184" s="17">
        <v>0</v>
      </c>
      <c r="H184" s="17">
        <f>F184-G184</f>
        <v>10000000</v>
      </c>
      <c r="I184" s="33"/>
    </row>
    <row r="185" spans="1:9" ht="22.5">
      <c r="A185" s="3">
        <v>785</v>
      </c>
      <c r="B185" s="3">
        <v>28</v>
      </c>
      <c r="C185" s="4" t="s">
        <v>200</v>
      </c>
      <c r="D185" s="3">
        <v>420</v>
      </c>
      <c r="E185" s="4" t="s">
        <v>34</v>
      </c>
      <c r="F185" s="13">
        <f>SUM(F186:F190)</f>
        <v>900000</v>
      </c>
      <c r="G185" s="6">
        <f>SUM(G186:G190)</f>
        <v>0</v>
      </c>
      <c r="H185" s="6">
        <f t="shared" si="3"/>
        <v>900000</v>
      </c>
      <c r="I185" s="6">
        <f>G185/F185*100</f>
        <v>0</v>
      </c>
    </row>
    <row r="186" spans="1:9" ht="22.5">
      <c r="A186" s="7"/>
      <c r="B186" s="7">
        <v>28</v>
      </c>
      <c r="C186" s="19" t="s">
        <v>200</v>
      </c>
      <c r="D186" s="7">
        <v>420130</v>
      </c>
      <c r="E186" s="9" t="s">
        <v>38</v>
      </c>
      <c r="F186" s="10">
        <v>870000</v>
      </c>
      <c r="G186" s="10">
        <v>0</v>
      </c>
      <c r="H186" s="10">
        <f t="shared" si="3"/>
        <v>870000</v>
      </c>
      <c r="I186" s="10"/>
    </row>
    <row r="187" spans="1:9" ht="22.5">
      <c r="A187" s="7"/>
      <c r="B187" s="7">
        <v>28</v>
      </c>
      <c r="C187" s="19" t="s">
        <v>200</v>
      </c>
      <c r="D187" s="7" t="s">
        <v>40</v>
      </c>
      <c r="E187" s="9" t="s">
        <v>41</v>
      </c>
      <c r="F187" s="10">
        <v>5000</v>
      </c>
      <c r="G187" s="10">
        <v>0</v>
      </c>
      <c r="H187" s="10">
        <f t="shared" si="3"/>
        <v>5000</v>
      </c>
      <c r="I187" s="10"/>
    </row>
    <row r="188" spans="1:9" ht="22.5">
      <c r="A188" s="7"/>
      <c r="B188" s="7">
        <v>28</v>
      </c>
      <c r="C188" s="19" t="s">
        <v>200</v>
      </c>
      <c r="D188" s="7" t="s">
        <v>42</v>
      </c>
      <c r="E188" s="9" t="s">
        <v>43</v>
      </c>
      <c r="F188" s="10">
        <v>10000</v>
      </c>
      <c r="G188" s="10">
        <v>0</v>
      </c>
      <c r="H188" s="10">
        <f t="shared" si="3"/>
        <v>10000</v>
      </c>
      <c r="I188" s="10"/>
    </row>
    <row r="189" spans="1:9" ht="22.5">
      <c r="A189" s="7"/>
      <c r="B189" s="7">
        <v>28</v>
      </c>
      <c r="C189" s="19" t="s">
        <v>200</v>
      </c>
      <c r="D189" s="7" t="s">
        <v>44</v>
      </c>
      <c r="E189" s="9" t="s">
        <v>45</v>
      </c>
      <c r="F189" s="10">
        <v>15000</v>
      </c>
      <c r="G189" s="10">
        <v>0</v>
      </c>
      <c r="H189" s="10">
        <f t="shared" si="3"/>
        <v>15000</v>
      </c>
      <c r="I189" s="10"/>
    </row>
    <row r="190" spans="1:9" ht="22.5">
      <c r="A190" s="7"/>
      <c r="B190" s="7">
        <v>28</v>
      </c>
      <c r="C190" s="19" t="s">
        <v>200</v>
      </c>
      <c r="D190" s="7">
        <v>420240</v>
      </c>
      <c r="E190" s="9" t="s">
        <v>47</v>
      </c>
      <c r="F190" s="10">
        <v>0</v>
      </c>
      <c r="G190" s="10">
        <v>0</v>
      </c>
      <c r="H190" s="10">
        <f t="shared" si="3"/>
        <v>0</v>
      </c>
      <c r="I190" s="10"/>
    </row>
    <row r="191" spans="1:9" ht="22.5">
      <c r="A191" s="3">
        <v>785</v>
      </c>
      <c r="B191" s="3">
        <v>28</v>
      </c>
      <c r="C191" s="4" t="s">
        <v>200</v>
      </c>
      <c r="D191" s="3">
        <v>424</v>
      </c>
      <c r="E191" s="4" t="s">
        <v>96</v>
      </c>
      <c r="F191" s="13">
        <f>SUM(F192)</f>
        <v>250000</v>
      </c>
      <c r="G191" s="6">
        <f>SUM(G192)</f>
        <v>82500</v>
      </c>
      <c r="H191" s="6">
        <f t="shared" si="3"/>
        <v>167500</v>
      </c>
      <c r="I191" s="6">
        <f>G191/F191*100</f>
        <v>33</v>
      </c>
    </row>
    <row r="192" spans="1:9" ht="22.5">
      <c r="A192" s="27"/>
      <c r="B192" s="15">
        <v>28</v>
      </c>
      <c r="C192" s="19" t="s">
        <v>200</v>
      </c>
      <c r="D192" s="15">
        <v>424420</v>
      </c>
      <c r="E192" s="8" t="s">
        <v>194</v>
      </c>
      <c r="F192" s="17">
        <v>250000</v>
      </c>
      <c r="G192" s="17">
        <v>82500</v>
      </c>
      <c r="H192" s="17">
        <f>F192-G192</f>
        <v>167500</v>
      </c>
      <c r="I192" s="33"/>
    </row>
    <row r="193" spans="1:9" ht="22.5">
      <c r="A193" s="3" t="s">
        <v>201</v>
      </c>
      <c r="B193" s="3">
        <v>28</v>
      </c>
      <c r="C193" s="4" t="s">
        <v>200</v>
      </c>
      <c r="D193" s="3" t="s">
        <v>111</v>
      </c>
      <c r="E193" s="4" t="s">
        <v>112</v>
      </c>
      <c r="F193" s="13">
        <f>SUM(F194:F195)</f>
        <v>1350000</v>
      </c>
      <c r="G193" s="6">
        <f>SUM(G194:G195)</f>
        <v>0</v>
      </c>
      <c r="H193" s="6">
        <f t="shared" si="3"/>
        <v>1350000</v>
      </c>
      <c r="I193" s="6">
        <f>G193/F193*100</f>
        <v>0</v>
      </c>
    </row>
    <row r="194" spans="1:9" ht="22.5">
      <c r="A194" s="15"/>
      <c r="B194" s="27">
        <v>28</v>
      </c>
      <c r="C194" s="8" t="s">
        <v>200</v>
      </c>
      <c r="D194" s="7">
        <v>425130</v>
      </c>
      <c r="E194" s="37" t="s">
        <v>113</v>
      </c>
      <c r="F194" s="17">
        <v>550000</v>
      </c>
      <c r="G194" s="17">
        <v>0</v>
      </c>
      <c r="H194" s="17">
        <f t="shared" si="3"/>
        <v>550000</v>
      </c>
      <c r="I194" s="17"/>
    </row>
    <row r="195" spans="1:9" ht="22.5">
      <c r="A195" s="15"/>
      <c r="B195" s="15">
        <v>28</v>
      </c>
      <c r="C195" s="8" t="s">
        <v>200</v>
      </c>
      <c r="D195" s="7">
        <v>425990</v>
      </c>
      <c r="E195" s="19" t="s">
        <v>139</v>
      </c>
      <c r="F195" s="17">
        <v>800000</v>
      </c>
      <c r="G195" s="17">
        <v>0</v>
      </c>
      <c r="H195" s="17">
        <f t="shared" si="3"/>
        <v>800000</v>
      </c>
      <c r="I195" s="17"/>
    </row>
    <row r="196" spans="1:9" ht="22.5">
      <c r="A196" s="3">
        <v>785</v>
      </c>
      <c r="B196" s="3">
        <v>28</v>
      </c>
      <c r="C196" s="4" t="s">
        <v>200</v>
      </c>
      <c r="D196" s="3">
        <v>426</v>
      </c>
      <c r="E196" s="4" t="s">
        <v>141</v>
      </c>
      <c r="F196" s="13">
        <f>SUM(F197:F198)</f>
        <v>700000</v>
      </c>
      <c r="G196" s="6">
        <f>SUM(G197:G198)</f>
        <v>264000</v>
      </c>
      <c r="H196" s="6">
        <f t="shared" si="3"/>
        <v>436000</v>
      </c>
      <c r="I196" s="6">
        <f>G196/F196*100</f>
        <v>37.714285714285715</v>
      </c>
    </row>
    <row r="197" spans="1:9" ht="22.5">
      <c r="A197" s="27"/>
      <c r="B197" s="15">
        <v>28</v>
      </c>
      <c r="C197" s="8" t="s">
        <v>200</v>
      </c>
      <c r="D197" s="15">
        <v>426210</v>
      </c>
      <c r="E197" s="8" t="s">
        <v>202</v>
      </c>
      <c r="F197" s="17">
        <v>400000</v>
      </c>
      <c r="G197" s="17">
        <v>0</v>
      </c>
      <c r="H197" s="17">
        <f t="shared" si="3"/>
        <v>400000</v>
      </c>
      <c r="I197" s="33"/>
    </row>
    <row r="198" spans="1:9" ht="22.5">
      <c r="A198" s="15"/>
      <c r="B198" s="15">
        <v>28</v>
      </c>
      <c r="C198" s="8" t="s">
        <v>200</v>
      </c>
      <c r="D198" s="7">
        <v>426990</v>
      </c>
      <c r="E198" s="19" t="s">
        <v>150</v>
      </c>
      <c r="F198" s="17">
        <v>300000</v>
      </c>
      <c r="G198" s="17">
        <v>264000</v>
      </c>
      <c r="H198" s="17">
        <f t="shared" si="3"/>
        <v>36000</v>
      </c>
      <c r="I198" s="17"/>
    </row>
    <row r="199" spans="1:9" ht="22.5">
      <c r="A199" s="3">
        <v>785</v>
      </c>
      <c r="B199" s="3">
        <v>28</v>
      </c>
      <c r="C199" s="4" t="s">
        <v>200</v>
      </c>
      <c r="D199" s="3">
        <v>480</v>
      </c>
      <c r="E199" s="4" t="s">
        <v>161</v>
      </c>
      <c r="F199" s="13">
        <f>SUM(F200)</f>
        <v>11300000</v>
      </c>
      <c r="G199" s="6">
        <f>SUM(G200)</f>
        <v>0</v>
      </c>
      <c r="H199" s="6">
        <f t="shared" si="3"/>
        <v>11300000</v>
      </c>
      <c r="I199" s="6">
        <f>G199/F199*100</f>
        <v>0</v>
      </c>
    </row>
    <row r="200" spans="1:9" ht="22.5">
      <c r="A200" s="7"/>
      <c r="B200" s="15">
        <v>28</v>
      </c>
      <c r="C200" s="8" t="s">
        <v>200</v>
      </c>
      <c r="D200" s="7">
        <v>480140</v>
      </c>
      <c r="E200" s="8" t="s">
        <v>190</v>
      </c>
      <c r="F200" s="10">
        <v>11300000</v>
      </c>
      <c r="G200" s="10">
        <v>0</v>
      </c>
      <c r="H200" s="10">
        <f t="shared" si="3"/>
        <v>11300000</v>
      </c>
      <c r="I200" s="10"/>
    </row>
    <row r="201" spans="1:9" ht="22.5">
      <c r="A201" s="3">
        <v>785</v>
      </c>
      <c r="B201" s="3">
        <v>28</v>
      </c>
      <c r="C201" s="4" t="s">
        <v>200</v>
      </c>
      <c r="D201" s="3">
        <v>481</v>
      </c>
      <c r="E201" s="4" t="s">
        <v>184</v>
      </c>
      <c r="F201" s="47">
        <f>SUM(F202)</f>
        <v>300000</v>
      </c>
      <c r="G201" s="32">
        <v>0</v>
      </c>
      <c r="H201" s="32">
        <f>F201-G201</f>
        <v>300000</v>
      </c>
      <c r="I201" s="32"/>
    </row>
    <row r="202" spans="1:9" ht="22.5">
      <c r="A202" s="27"/>
      <c r="B202" s="15">
        <v>22</v>
      </c>
      <c r="C202" s="8" t="s">
        <v>182</v>
      </c>
      <c r="D202" s="15">
        <v>481210</v>
      </c>
      <c r="E202" s="8" t="s">
        <v>220</v>
      </c>
      <c r="F202" s="10">
        <v>300000</v>
      </c>
      <c r="G202" s="10">
        <v>0</v>
      </c>
      <c r="H202" s="10">
        <f>F202-G202</f>
        <v>300000</v>
      </c>
      <c r="I202" s="10"/>
    </row>
    <row r="203" spans="1:9" ht="22.5">
      <c r="A203" s="3" t="s">
        <v>201</v>
      </c>
      <c r="B203" s="3">
        <v>28</v>
      </c>
      <c r="C203" s="4" t="s">
        <v>200</v>
      </c>
      <c r="D203" s="3">
        <v>485</v>
      </c>
      <c r="E203" s="4" t="s">
        <v>173</v>
      </c>
      <c r="F203" s="13">
        <f>SUM(F204)</f>
        <v>6700000</v>
      </c>
      <c r="G203" s="6">
        <f>G204</f>
        <v>0</v>
      </c>
      <c r="H203" s="6">
        <f t="shared" si="3"/>
        <v>6700000</v>
      </c>
      <c r="I203" s="6">
        <f>G203/F203*100</f>
        <v>0</v>
      </c>
    </row>
    <row r="204" spans="1:9" ht="22.5">
      <c r="A204" s="7"/>
      <c r="B204" s="15">
        <v>28</v>
      </c>
      <c r="C204" s="8" t="s">
        <v>200</v>
      </c>
      <c r="D204" s="7">
        <v>485230</v>
      </c>
      <c r="E204" s="19" t="s">
        <v>175</v>
      </c>
      <c r="F204" s="10">
        <v>6700000</v>
      </c>
      <c r="G204" s="10">
        <v>0</v>
      </c>
      <c r="H204" s="10">
        <f t="shared" si="3"/>
        <v>6700000</v>
      </c>
      <c r="I204" s="10"/>
    </row>
    <row r="205" spans="1:9">
      <c r="A205" s="82" t="s">
        <v>203</v>
      </c>
      <c r="B205" s="83"/>
      <c r="C205" s="83"/>
      <c r="D205" s="83"/>
      <c r="E205" s="84"/>
      <c r="F205" s="38">
        <f>SUM(F4,F10,F15,F18,F26,F39,F53,F61,F78,F84,F86,F90,F96,F99,F103,F105,F107,F110,F112,F115,F118,F120,F123,F127,F129,F132,F134,F136,F144,F147,F155,F160,F163,F165,F167,F169,F171,F174,F176,F178,F181)</f>
        <v>1192900000</v>
      </c>
      <c r="G205" s="38">
        <f>SUM(G4,G10,G15,G18,G26,G39,G53,G61,G78,G84,G86,G90,G96,G99,G103,G105,G107,G110,G112,G115,G118,G120,G123,G127,G129,G132,G134,G136,G144,G147,G155,G160,G163,G165,G167,G169,G171,G174,G176,G178,G181)</f>
        <v>301593815</v>
      </c>
      <c r="H205" s="38">
        <f t="shared" si="3"/>
        <v>891306185</v>
      </c>
      <c r="I205" s="38">
        <f>G205/F205*100</f>
        <v>25.28240548243776</v>
      </c>
    </row>
    <row r="206" spans="1:9">
      <c r="A206" s="82" t="s">
        <v>204</v>
      </c>
      <c r="B206" s="83"/>
      <c r="C206" s="83"/>
      <c r="D206" s="83"/>
      <c r="E206" s="84"/>
      <c r="F206" s="38">
        <f>SUM(F185,F191,F193,F196,F199,F201,F203)</f>
        <v>21500000</v>
      </c>
      <c r="G206" s="38">
        <f>SUM(G185,G191,G193,G196,G199,G201,G203)</f>
        <v>346500</v>
      </c>
      <c r="H206" s="38">
        <f t="shared" si="3"/>
        <v>21153500</v>
      </c>
      <c r="I206" s="38">
        <f>G206/F206*100</f>
        <v>1.6116279069767443</v>
      </c>
    </row>
    <row r="207" spans="1:9">
      <c r="A207" s="82" t="s">
        <v>205</v>
      </c>
      <c r="B207" s="83"/>
      <c r="C207" s="83"/>
      <c r="D207" s="83"/>
      <c r="E207" s="84"/>
      <c r="F207" s="38">
        <f>SUM(F205:F206)</f>
        <v>1214400000</v>
      </c>
      <c r="G207" s="38">
        <f>SUM(G205:G206)</f>
        <v>301940315</v>
      </c>
      <c r="H207" s="38">
        <f t="shared" si="3"/>
        <v>912459685</v>
      </c>
      <c r="I207" s="38">
        <f>G207/F207*100</f>
        <v>24.863332921607377</v>
      </c>
    </row>
  </sheetData>
  <protectedRanges>
    <protectedRange sqref="G104 G106 G108:G111 G113:G114 G116:G117 G119 G122 G126 G128 G137:G143 G145:G146 G148:G154 G156:G159 G161:G162 G164 G166 G186:G190 G198 G204 G200:G202 G194:G195" name="Range7"/>
    <protectedRange sqref="G54:G60 G62:G77 G79:G83 G85 G87:G89 G91:G95 G97:G98 G100:G102" name="Range6"/>
    <protectedRange sqref="G5:G9 G11:G14 G16:G17 G19:G25 G37:G38 G40:G52" name="Range5"/>
    <protectedRange sqref="F104 F106 F113:F114 F116:F117 F119 F122 F126 F128 F137:F143 F145:F146 F148:F154 F156:F159 F161:F162 F164 F166 F198 F204 F200:F202 F108:F111" name="Range4"/>
    <protectedRange sqref="F54:F60 F62:F77 F79:F83 F85 F87:F89 F91:F95 F97:F98 F100:F102" name="Range3"/>
    <protectedRange sqref="F5:F9 F11:F14 F16:F17 F19:F25 F27:F38 F40:F52" name="Range2"/>
    <protectedRange sqref="A1" name="Range1"/>
    <protectedRange sqref="F186:F190" name="Range4_1"/>
    <protectedRange sqref="F194:F195" name="Range4_2"/>
  </protectedRanges>
  <mergeCells count="6">
    <mergeCell ref="A207:E207"/>
    <mergeCell ref="A1:I2"/>
    <mergeCell ref="B3:C3"/>
    <mergeCell ref="D3:E3"/>
    <mergeCell ref="A205:E205"/>
    <mergeCell ref="A206:E206"/>
  </mergeCells>
  <pageMargins left="0.7" right="0.7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E43" sqref="E43"/>
    </sheetView>
  </sheetViews>
  <sheetFormatPr defaultColWidth="9" defaultRowHeight="14.25"/>
  <cols>
    <col min="1" max="1" width="7" style="1" customWidth="1"/>
    <col min="2" max="2" width="7.42578125" style="1" customWidth="1"/>
    <col min="3" max="3" width="27.7109375" style="1" customWidth="1"/>
    <col min="4" max="4" width="11.140625" style="1" customWidth="1"/>
    <col min="5" max="5" width="38.42578125" style="1" customWidth="1"/>
    <col min="6" max="6" width="18.42578125" style="1" customWidth="1"/>
    <col min="7" max="7" width="13.7109375" style="1" customWidth="1"/>
    <col min="8" max="8" width="12.42578125" style="1" customWidth="1"/>
    <col min="9" max="9" width="9.7109375" style="1" customWidth="1"/>
    <col min="10" max="16384" width="9" style="1"/>
  </cols>
  <sheetData>
    <row r="1" spans="1:6">
      <c r="A1" s="88" t="s">
        <v>217</v>
      </c>
      <c r="B1" s="88"/>
      <c r="C1" s="88"/>
      <c r="D1" s="88"/>
      <c r="E1" s="88"/>
      <c r="F1" s="88"/>
    </row>
    <row r="2" spans="1:6">
      <c r="A2" s="40" t="s">
        <v>209</v>
      </c>
      <c r="B2" s="89" t="s">
        <v>0</v>
      </c>
      <c r="C2" s="90"/>
      <c r="D2" s="89" t="s">
        <v>1</v>
      </c>
      <c r="E2" s="90"/>
      <c r="F2" s="40" t="s">
        <v>2</v>
      </c>
    </row>
    <row r="3" spans="1:6" ht="22.5">
      <c r="A3" s="15" t="s">
        <v>6</v>
      </c>
      <c r="B3" s="7" t="s">
        <v>7</v>
      </c>
      <c r="C3" s="8" t="s">
        <v>8</v>
      </c>
      <c r="D3" s="7" t="s">
        <v>9</v>
      </c>
      <c r="E3" s="19" t="s">
        <v>10</v>
      </c>
      <c r="F3" s="43">
        <f>ПОСТАВКА!F4</f>
        <v>481800000</v>
      </c>
    </row>
    <row r="4" spans="1:6" ht="22.5">
      <c r="A4" s="15" t="s">
        <v>6</v>
      </c>
      <c r="B4" s="7" t="s">
        <v>7</v>
      </c>
      <c r="C4" s="8" t="s">
        <v>8</v>
      </c>
      <c r="D4" s="7" t="s">
        <v>20</v>
      </c>
      <c r="E4" s="19" t="s">
        <v>210</v>
      </c>
      <c r="F4" s="43">
        <f>ПОСТАВКА!F10</f>
        <v>187500000</v>
      </c>
    </row>
    <row r="5" spans="1:6" ht="22.5">
      <c r="A5" s="15">
        <v>630</v>
      </c>
      <c r="B5" s="7" t="s">
        <v>7</v>
      </c>
      <c r="C5" s="8" t="s">
        <v>8</v>
      </c>
      <c r="D5" s="7" t="s">
        <v>211</v>
      </c>
      <c r="E5" s="19" t="s">
        <v>30</v>
      </c>
      <c r="F5" s="43">
        <f>ПОСТАВКА!F15</f>
        <v>8000000</v>
      </c>
    </row>
    <row r="6" spans="1:6" ht="22.5">
      <c r="A6" s="15" t="s">
        <v>6</v>
      </c>
      <c r="B6" s="7" t="s">
        <v>7</v>
      </c>
      <c r="C6" s="8" t="s">
        <v>8</v>
      </c>
      <c r="D6" s="7" t="s">
        <v>33</v>
      </c>
      <c r="E6" s="19" t="s">
        <v>34</v>
      </c>
      <c r="F6" s="43">
        <f>ПОСТАВКА!F18</f>
        <v>45000000</v>
      </c>
    </row>
    <row r="7" spans="1:6" ht="22.5">
      <c r="A7" s="15" t="s">
        <v>6</v>
      </c>
      <c r="B7" s="7" t="s">
        <v>7</v>
      </c>
      <c r="C7" s="8" t="s">
        <v>8</v>
      </c>
      <c r="D7" s="7" t="s">
        <v>212</v>
      </c>
      <c r="E7" s="19" t="s">
        <v>48</v>
      </c>
      <c r="F7" s="43">
        <f>ПОСТАВКА!F26</f>
        <v>50000000</v>
      </c>
    </row>
    <row r="8" spans="1:6" ht="22.5">
      <c r="A8" s="15" t="s">
        <v>6</v>
      </c>
      <c r="B8" s="7" t="s">
        <v>7</v>
      </c>
      <c r="C8" s="8" t="s">
        <v>8</v>
      </c>
      <c r="D8" s="7" t="s">
        <v>73</v>
      </c>
      <c r="E8" s="19" t="s">
        <v>74</v>
      </c>
      <c r="F8" s="43">
        <f>ПОСТАВКА!F39</f>
        <v>15000000</v>
      </c>
    </row>
    <row r="9" spans="1:6" ht="22.5">
      <c r="A9" s="15" t="s">
        <v>6</v>
      </c>
      <c r="B9" s="7" t="s">
        <v>7</v>
      </c>
      <c r="C9" s="8" t="s">
        <v>8</v>
      </c>
      <c r="D9" s="7" t="s">
        <v>95</v>
      </c>
      <c r="E9" s="19" t="s">
        <v>96</v>
      </c>
      <c r="F9" s="43">
        <f>ПОСТАВКА!F53</f>
        <v>30000000</v>
      </c>
    </row>
    <row r="10" spans="1:6" ht="22.5">
      <c r="A10" s="15" t="s">
        <v>6</v>
      </c>
      <c r="B10" s="7" t="s">
        <v>7</v>
      </c>
      <c r="C10" s="8" t="s">
        <v>8</v>
      </c>
      <c r="D10" s="7" t="s">
        <v>111</v>
      </c>
      <c r="E10" s="19" t="s">
        <v>112</v>
      </c>
      <c r="F10" s="43">
        <f>ПОСТАВКА!F61</f>
        <v>13500000</v>
      </c>
    </row>
    <row r="11" spans="1:6" ht="22.5">
      <c r="A11" s="15" t="s">
        <v>6</v>
      </c>
      <c r="B11" s="7" t="s">
        <v>7</v>
      </c>
      <c r="C11" s="8" t="s">
        <v>8</v>
      </c>
      <c r="D11" s="7" t="s">
        <v>140</v>
      </c>
      <c r="E11" s="19" t="s">
        <v>141</v>
      </c>
      <c r="F11" s="43">
        <f>ПОСТАВКА!F78</f>
        <v>25000000</v>
      </c>
    </row>
    <row r="12" spans="1:6" ht="22.5">
      <c r="A12" s="15" t="s">
        <v>6</v>
      </c>
      <c r="B12" s="7" t="s">
        <v>7</v>
      </c>
      <c r="C12" s="8" t="s">
        <v>8</v>
      </c>
      <c r="D12" s="7" t="s">
        <v>151</v>
      </c>
      <c r="E12" s="19" t="s">
        <v>152</v>
      </c>
      <c r="F12" s="43">
        <f>ПОСТАВКА!F84</f>
        <v>40000000</v>
      </c>
    </row>
    <row r="13" spans="1:6" ht="22.5">
      <c r="A13" s="15" t="s">
        <v>6</v>
      </c>
      <c r="B13" s="7" t="s">
        <v>7</v>
      </c>
      <c r="C13" s="8" t="s">
        <v>8</v>
      </c>
      <c r="D13" s="7" t="s">
        <v>153</v>
      </c>
      <c r="E13" s="19" t="s">
        <v>154</v>
      </c>
      <c r="F13" s="43">
        <f>ПОСТАВКА!F86</f>
        <v>3000000</v>
      </c>
    </row>
    <row r="14" spans="1:6" ht="22.5">
      <c r="A14" s="15">
        <v>630</v>
      </c>
      <c r="B14" s="7">
        <v>20</v>
      </c>
      <c r="C14" s="8" t="s">
        <v>8</v>
      </c>
      <c r="D14" s="7">
        <v>480</v>
      </c>
      <c r="E14" s="44" t="s">
        <v>161</v>
      </c>
      <c r="F14" s="43">
        <f>ПОСТАВКА!F90</f>
        <v>32000000</v>
      </c>
    </row>
    <row r="15" spans="1:6" ht="22.5">
      <c r="A15" s="15">
        <v>630</v>
      </c>
      <c r="B15" s="15">
        <v>20</v>
      </c>
      <c r="C15" s="8" t="s">
        <v>8</v>
      </c>
      <c r="D15" s="15">
        <v>483</v>
      </c>
      <c r="E15" s="41" t="s">
        <v>168</v>
      </c>
      <c r="F15" s="43">
        <f>ПОСТАВКА!F96</f>
        <v>3900000</v>
      </c>
    </row>
    <row r="16" spans="1:6" ht="22.5">
      <c r="A16" s="15" t="s">
        <v>6</v>
      </c>
      <c r="B16" s="7" t="s">
        <v>7</v>
      </c>
      <c r="C16" s="8" t="s">
        <v>8</v>
      </c>
      <c r="D16" s="7" t="s">
        <v>172</v>
      </c>
      <c r="E16" s="19" t="s">
        <v>173</v>
      </c>
      <c r="F16" s="43">
        <f>ПОСТАВКА!F99</f>
        <v>60000000</v>
      </c>
    </row>
    <row r="17" spans="1:6">
      <c r="A17" s="15" t="s">
        <v>6</v>
      </c>
      <c r="B17" s="7" t="s">
        <v>178</v>
      </c>
      <c r="C17" s="19" t="s">
        <v>179</v>
      </c>
      <c r="D17" s="7" t="s">
        <v>111</v>
      </c>
      <c r="E17" s="19" t="s">
        <v>112</v>
      </c>
      <c r="F17" s="43">
        <f>ПОСТАВКА!F103</f>
        <v>12000000</v>
      </c>
    </row>
    <row r="18" spans="1:6">
      <c r="A18" s="15" t="s">
        <v>6</v>
      </c>
      <c r="B18" s="7" t="s">
        <v>178</v>
      </c>
      <c r="C18" s="19" t="s">
        <v>179</v>
      </c>
      <c r="D18" s="7" t="s">
        <v>140</v>
      </c>
      <c r="E18" s="19" t="s">
        <v>141</v>
      </c>
      <c r="F18" s="43">
        <f>ПОСТАВКА!F105</f>
        <v>5400000</v>
      </c>
    </row>
    <row r="19" spans="1:6" ht="22.5">
      <c r="A19" s="15">
        <v>630</v>
      </c>
      <c r="B19" s="7">
        <v>22</v>
      </c>
      <c r="C19" s="42" t="s">
        <v>181</v>
      </c>
      <c r="D19" s="7">
        <v>424</v>
      </c>
      <c r="E19" s="19" t="s">
        <v>96</v>
      </c>
      <c r="F19" s="43">
        <f>ПОСТАВКА!F107</f>
        <v>10000000</v>
      </c>
    </row>
    <row r="20" spans="1:6" ht="22.5">
      <c r="A20" s="15">
        <v>630</v>
      </c>
      <c r="B20" s="7">
        <v>22</v>
      </c>
      <c r="C20" s="42" t="s">
        <v>181</v>
      </c>
      <c r="D20" s="7">
        <v>425</v>
      </c>
      <c r="E20" s="19" t="s">
        <v>112</v>
      </c>
      <c r="F20" s="43">
        <f>ПОСТАВКА!F110</f>
        <v>1000000</v>
      </c>
    </row>
    <row r="21" spans="1:6" ht="22.5">
      <c r="A21" s="15">
        <v>630</v>
      </c>
      <c r="B21" s="7">
        <v>22</v>
      </c>
      <c r="C21" s="42" t="s">
        <v>181</v>
      </c>
      <c r="D21" s="7">
        <v>480</v>
      </c>
      <c r="E21" s="42" t="s">
        <v>161</v>
      </c>
      <c r="F21" s="43">
        <f>ПОСТАВКА!F112</f>
        <v>2500000</v>
      </c>
    </row>
    <row r="22" spans="1:6" ht="22.5">
      <c r="A22" s="15">
        <v>630</v>
      </c>
      <c r="B22" s="7">
        <v>22</v>
      </c>
      <c r="C22" s="42" t="s">
        <v>181</v>
      </c>
      <c r="D22" s="7">
        <v>481</v>
      </c>
      <c r="E22" s="42" t="s">
        <v>184</v>
      </c>
      <c r="F22" s="43">
        <f>ПОСТАВКА!F115</f>
        <v>11000000</v>
      </c>
    </row>
    <row r="23" spans="1:6">
      <c r="A23" s="15" t="s">
        <v>6</v>
      </c>
      <c r="B23" s="7" t="s">
        <v>187</v>
      </c>
      <c r="C23" s="19" t="s">
        <v>188</v>
      </c>
      <c r="D23" s="7" t="s">
        <v>73</v>
      </c>
      <c r="E23" s="19" t="s">
        <v>74</v>
      </c>
      <c r="F23" s="43">
        <f>ПОСТАВКА!F118</f>
        <v>300000</v>
      </c>
    </row>
    <row r="24" spans="1:6">
      <c r="A24" s="15" t="s">
        <v>6</v>
      </c>
      <c r="B24" s="7" t="s">
        <v>187</v>
      </c>
      <c r="C24" s="19" t="s">
        <v>188</v>
      </c>
      <c r="D24" s="7" t="s">
        <v>95</v>
      </c>
      <c r="E24" s="19" t="s">
        <v>96</v>
      </c>
      <c r="F24" s="43">
        <f>ПОСТАВКА!F120</f>
        <v>2000000</v>
      </c>
    </row>
    <row r="25" spans="1:6">
      <c r="A25" s="15">
        <v>630</v>
      </c>
      <c r="B25" s="7">
        <v>23</v>
      </c>
      <c r="C25" s="19" t="s">
        <v>188</v>
      </c>
      <c r="D25" s="7">
        <v>425</v>
      </c>
      <c r="E25" s="19" t="s">
        <v>112</v>
      </c>
      <c r="F25" s="43">
        <f>ПОСТАВКА!F123</f>
        <v>2950000</v>
      </c>
    </row>
    <row r="26" spans="1:6">
      <c r="A26" s="15">
        <v>630</v>
      </c>
      <c r="B26" s="7">
        <v>23</v>
      </c>
      <c r="C26" s="19" t="s">
        <v>188</v>
      </c>
      <c r="D26" s="7">
        <v>426</v>
      </c>
      <c r="E26" s="19" t="s">
        <v>141</v>
      </c>
      <c r="F26" s="43">
        <f>ПОСТАВКА!F127</f>
        <v>500000</v>
      </c>
    </row>
    <row r="27" spans="1:6">
      <c r="A27" s="15">
        <v>630</v>
      </c>
      <c r="B27" s="7">
        <v>23</v>
      </c>
      <c r="C27" s="19" t="s">
        <v>188</v>
      </c>
      <c r="D27" s="7">
        <v>480</v>
      </c>
      <c r="E27" s="19" t="s">
        <v>213</v>
      </c>
      <c r="F27" s="43">
        <f>ПОСТАВКА!F129</f>
        <v>1500000</v>
      </c>
    </row>
    <row r="28" spans="1:6">
      <c r="A28" s="15">
        <v>630</v>
      </c>
      <c r="B28" s="7">
        <v>23</v>
      </c>
      <c r="C28" s="19" t="s">
        <v>188</v>
      </c>
      <c r="D28" s="7">
        <v>483</v>
      </c>
      <c r="E28" s="19" t="s">
        <v>168</v>
      </c>
      <c r="F28" s="43">
        <f>ПОСТАВКА!F132</f>
        <v>550000</v>
      </c>
    </row>
    <row r="29" spans="1:6">
      <c r="A29" s="15">
        <v>630</v>
      </c>
      <c r="B29" s="7">
        <v>23</v>
      </c>
      <c r="C29" s="19" t="s">
        <v>188</v>
      </c>
      <c r="D29" s="7">
        <v>485</v>
      </c>
      <c r="E29" s="19" t="s">
        <v>173</v>
      </c>
      <c r="F29" s="43">
        <f>ПОСТАВКА!F134</f>
        <v>1000000</v>
      </c>
    </row>
    <row r="30" spans="1:6">
      <c r="A30" s="15" t="s">
        <v>6</v>
      </c>
      <c r="B30" s="7" t="s">
        <v>191</v>
      </c>
      <c r="C30" s="19" t="s">
        <v>192</v>
      </c>
      <c r="D30" s="7" t="s">
        <v>33</v>
      </c>
      <c r="E30" s="19" t="s">
        <v>34</v>
      </c>
      <c r="F30" s="43">
        <f>ПОСТАВКА!F136</f>
        <v>2000000</v>
      </c>
    </row>
    <row r="31" spans="1:6">
      <c r="A31" s="15">
        <v>630</v>
      </c>
      <c r="B31" s="7" t="s">
        <v>191</v>
      </c>
      <c r="C31" s="19" t="s">
        <v>192</v>
      </c>
      <c r="D31" s="7" t="s">
        <v>95</v>
      </c>
      <c r="E31" s="19" t="s">
        <v>96</v>
      </c>
      <c r="F31" s="43">
        <f>ПОСТАВКА!F144</f>
        <v>2000000</v>
      </c>
    </row>
    <row r="32" spans="1:6">
      <c r="A32" s="15" t="s">
        <v>6</v>
      </c>
      <c r="B32" s="7" t="s">
        <v>191</v>
      </c>
      <c r="C32" s="19" t="s">
        <v>192</v>
      </c>
      <c r="D32" s="7" t="s">
        <v>111</v>
      </c>
      <c r="E32" s="19" t="s">
        <v>112</v>
      </c>
      <c r="F32" s="43">
        <f>ПОСТАВКА!F147</f>
        <v>3500000</v>
      </c>
    </row>
    <row r="33" spans="1:6">
      <c r="A33" s="15" t="s">
        <v>6</v>
      </c>
      <c r="B33" s="7" t="s">
        <v>191</v>
      </c>
      <c r="C33" s="19" t="s">
        <v>192</v>
      </c>
      <c r="D33" s="7" t="s">
        <v>140</v>
      </c>
      <c r="E33" s="19" t="s">
        <v>141</v>
      </c>
      <c r="F33" s="43">
        <f>ПОСТАВКА!F155</f>
        <v>1500000</v>
      </c>
    </row>
    <row r="34" spans="1:6">
      <c r="A34" s="15" t="s">
        <v>6</v>
      </c>
      <c r="B34" s="7" t="s">
        <v>191</v>
      </c>
      <c r="C34" s="19" t="s">
        <v>192</v>
      </c>
      <c r="D34" s="7" t="s">
        <v>172</v>
      </c>
      <c r="E34" s="19" t="s">
        <v>173</v>
      </c>
      <c r="F34" s="43">
        <f>ПОСТАВКА!F160</f>
        <v>6000000</v>
      </c>
    </row>
    <row r="35" spans="1:6">
      <c r="A35" s="15">
        <v>630</v>
      </c>
      <c r="B35" s="7" t="s">
        <v>198</v>
      </c>
      <c r="C35" s="19" t="s">
        <v>199</v>
      </c>
      <c r="D35" s="7" t="s">
        <v>33</v>
      </c>
      <c r="E35" s="19" t="s">
        <v>34</v>
      </c>
      <c r="F35" s="43">
        <f>ПОСТАВКА!F163</f>
        <v>1000000</v>
      </c>
    </row>
    <row r="36" spans="1:6">
      <c r="A36" s="15" t="s">
        <v>6</v>
      </c>
      <c r="B36" s="7" t="s">
        <v>198</v>
      </c>
      <c r="C36" s="19" t="s">
        <v>199</v>
      </c>
      <c r="D36" s="7" t="s">
        <v>111</v>
      </c>
      <c r="E36" s="19" t="s">
        <v>112</v>
      </c>
      <c r="F36" s="43">
        <f>ПОСТАВКА!F165</f>
        <v>8000000</v>
      </c>
    </row>
    <row r="37" spans="1:6">
      <c r="A37" s="15">
        <v>630</v>
      </c>
      <c r="B37" s="7">
        <v>27</v>
      </c>
      <c r="C37" s="19" t="s">
        <v>199</v>
      </c>
      <c r="D37" s="7">
        <v>426</v>
      </c>
      <c r="E37" s="19" t="s">
        <v>141</v>
      </c>
      <c r="F37" s="43">
        <f>ПОСТАВКА!F167</f>
        <v>1000000</v>
      </c>
    </row>
    <row r="38" spans="1:6">
      <c r="A38" s="15">
        <v>630</v>
      </c>
      <c r="B38" s="7">
        <v>29</v>
      </c>
      <c r="C38" s="19" t="s">
        <v>206</v>
      </c>
      <c r="D38" s="7">
        <v>423</v>
      </c>
      <c r="E38" s="19" t="s">
        <v>74</v>
      </c>
      <c r="F38" s="43">
        <f>ПОСТАВКА!F169</f>
        <v>500000</v>
      </c>
    </row>
    <row r="39" spans="1:6">
      <c r="A39" s="15">
        <v>630</v>
      </c>
      <c r="B39" s="7">
        <v>29</v>
      </c>
      <c r="C39" s="19" t="s">
        <v>206</v>
      </c>
      <c r="D39" s="7">
        <v>424</v>
      </c>
      <c r="E39" s="19" t="s">
        <v>96</v>
      </c>
      <c r="F39" s="43">
        <f>ПОСТАВКА!F171</f>
        <v>1000000</v>
      </c>
    </row>
    <row r="40" spans="1:6">
      <c r="A40" s="15">
        <v>630</v>
      </c>
      <c r="B40" s="7">
        <v>29</v>
      </c>
      <c r="C40" s="19" t="s">
        <v>206</v>
      </c>
      <c r="D40" s="7">
        <v>425</v>
      </c>
      <c r="E40" s="19" t="s">
        <v>112</v>
      </c>
      <c r="F40" s="43">
        <f>ПОСТАВКА!F174</f>
        <v>1500000</v>
      </c>
    </row>
    <row r="41" spans="1:6">
      <c r="A41" s="15">
        <v>630</v>
      </c>
      <c r="B41" s="7">
        <v>29</v>
      </c>
      <c r="C41" s="19" t="s">
        <v>206</v>
      </c>
      <c r="D41" s="7">
        <v>426</v>
      </c>
      <c r="E41" s="19" t="s">
        <v>141</v>
      </c>
      <c r="F41" s="43">
        <f>ПОСТАВКА!F176</f>
        <v>500000</v>
      </c>
    </row>
    <row r="42" spans="1:6">
      <c r="A42" s="15">
        <v>630</v>
      </c>
      <c r="B42" s="7">
        <v>29</v>
      </c>
      <c r="C42" s="19" t="s">
        <v>206</v>
      </c>
      <c r="D42" s="7">
        <v>480</v>
      </c>
      <c r="E42" s="19" t="s">
        <v>213</v>
      </c>
      <c r="F42" s="43">
        <f>ПОСТАВКА!F178</f>
        <v>19000000</v>
      </c>
    </row>
    <row r="43" spans="1:6">
      <c r="A43" s="15">
        <v>630</v>
      </c>
      <c r="B43" s="7">
        <v>29</v>
      </c>
      <c r="C43" s="19" t="s">
        <v>206</v>
      </c>
      <c r="D43" s="7">
        <v>482</v>
      </c>
      <c r="E43" s="19" t="s">
        <v>216</v>
      </c>
      <c r="F43" s="43">
        <f>ПОСТАВКА!F181</f>
        <v>100000000</v>
      </c>
    </row>
    <row r="44" spans="1:6" ht="22.5">
      <c r="A44" s="15">
        <v>785</v>
      </c>
      <c r="B44" s="7">
        <v>28</v>
      </c>
      <c r="C44" s="19" t="s">
        <v>200</v>
      </c>
      <c r="D44" s="7">
        <v>420</v>
      </c>
      <c r="E44" s="19" t="s">
        <v>34</v>
      </c>
      <c r="F44" s="43">
        <f>ПОСТАВКА!F185</f>
        <v>900000</v>
      </c>
    </row>
    <row r="45" spans="1:6" ht="22.5">
      <c r="A45" s="15">
        <v>785</v>
      </c>
      <c r="B45" s="7">
        <v>28</v>
      </c>
      <c r="C45" s="19" t="s">
        <v>200</v>
      </c>
      <c r="D45" s="7">
        <v>424</v>
      </c>
      <c r="E45" s="19" t="s">
        <v>96</v>
      </c>
      <c r="F45" s="43">
        <f>ПОСТАВКА!F191</f>
        <v>250000</v>
      </c>
    </row>
    <row r="46" spans="1:6" ht="22.5">
      <c r="A46" s="15">
        <v>785</v>
      </c>
      <c r="B46" s="7">
        <v>28</v>
      </c>
      <c r="C46" s="19" t="s">
        <v>200</v>
      </c>
      <c r="D46" s="7">
        <v>425</v>
      </c>
      <c r="E46" s="19" t="s">
        <v>112</v>
      </c>
      <c r="F46" s="43">
        <f>ПОСТАВКА!F193</f>
        <v>1350000</v>
      </c>
    </row>
    <row r="47" spans="1:6" ht="22.5">
      <c r="A47" s="15">
        <v>785</v>
      </c>
      <c r="B47" s="7">
        <v>28</v>
      </c>
      <c r="C47" s="19" t="s">
        <v>200</v>
      </c>
      <c r="D47" s="7" t="s">
        <v>140</v>
      </c>
      <c r="E47" s="19" t="s">
        <v>141</v>
      </c>
      <c r="F47" s="43">
        <f>ПОСТАВКА!F196</f>
        <v>700000</v>
      </c>
    </row>
    <row r="48" spans="1:6" ht="22.5">
      <c r="A48" s="15">
        <v>785</v>
      </c>
      <c r="B48" s="7" t="s">
        <v>214</v>
      </c>
      <c r="C48" s="19" t="s">
        <v>200</v>
      </c>
      <c r="D48" s="7" t="s">
        <v>160</v>
      </c>
      <c r="E48" s="19" t="s">
        <v>161</v>
      </c>
      <c r="F48" s="43">
        <f>ПОСТАВКА!F199</f>
        <v>11300000</v>
      </c>
    </row>
    <row r="49" spans="1:6" ht="22.5">
      <c r="A49" s="15">
        <v>785</v>
      </c>
      <c r="B49" s="7" t="s">
        <v>221</v>
      </c>
      <c r="C49" s="19" t="s">
        <v>200</v>
      </c>
      <c r="D49" s="7">
        <v>481</v>
      </c>
      <c r="E49" s="42" t="s">
        <v>184</v>
      </c>
      <c r="F49" s="43">
        <f>ПОСТАВКА!F201</f>
        <v>300000</v>
      </c>
    </row>
    <row r="50" spans="1:6" ht="22.5">
      <c r="A50" s="15">
        <v>785</v>
      </c>
      <c r="B50" s="7" t="s">
        <v>214</v>
      </c>
      <c r="C50" s="19" t="s">
        <v>200</v>
      </c>
      <c r="D50" s="7" t="s">
        <v>172</v>
      </c>
      <c r="E50" s="19" t="s">
        <v>215</v>
      </c>
      <c r="F50" s="43">
        <f>ПОСТАВКА!F203</f>
        <v>6700000</v>
      </c>
    </row>
    <row r="51" spans="1:6">
      <c r="A51" s="91" t="s">
        <v>205</v>
      </c>
      <c r="B51" s="92"/>
      <c r="C51" s="92"/>
      <c r="D51" s="92"/>
      <c r="E51" s="93"/>
      <c r="F51" s="45">
        <f>SUM(F3:F50)</f>
        <v>1214400000</v>
      </c>
    </row>
  </sheetData>
  <mergeCells count="4">
    <mergeCell ref="A1:F1"/>
    <mergeCell ref="B2:C2"/>
    <mergeCell ref="D2:E2"/>
    <mergeCell ref="A51:E5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workbookViewId="0">
      <selection activeCell="Q11" sqref="Q11"/>
    </sheetView>
  </sheetViews>
  <sheetFormatPr defaultColWidth="9" defaultRowHeight="15"/>
  <cols>
    <col min="3" max="3" width="19.42578125" customWidth="1"/>
    <col min="5" max="5" width="24" customWidth="1"/>
    <col min="6" max="6" width="15.85546875" style="1" customWidth="1"/>
    <col min="7" max="7" width="13.42578125" customWidth="1"/>
    <col min="8" max="8" width="14.42578125" customWidth="1"/>
    <col min="9" max="9" width="11.85546875" customWidth="1"/>
  </cols>
  <sheetData>
    <row r="1" spans="1:9">
      <c r="A1" s="94" t="s">
        <v>236</v>
      </c>
      <c r="B1" s="94"/>
      <c r="C1" s="94"/>
      <c r="D1" s="94"/>
      <c r="E1" s="94"/>
      <c r="F1" s="94"/>
      <c r="G1" s="94"/>
      <c r="H1" s="94"/>
      <c r="I1" s="94"/>
    </row>
    <row r="2" spans="1:9">
      <c r="A2" s="48">
        <v>3</v>
      </c>
      <c r="B2" s="95" t="s">
        <v>0</v>
      </c>
      <c r="C2" s="96"/>
      <c r="D2" s="95" t="s">
        <v>1</v>
      </c>
      <c r="E2" s="96"/>
      <c r="F2" s="48" t="s">
        <v>2</v>
      </c>
      <c r="G2" s="48" t="s">
        <v>3</v>
      </c>
      <c r="H2" s="48" t="s">
        <v>4</v>
      </c>
      <c r="I2" s="48" t="s">
        <v>5</v>
      </c>
    </row>
    <row r="3" spans="1:9" ht="33.75">
      <c r="A3" s="49" t="s">
        <v>6</v>
      </c>
      <c r="B3" s="49" t="s">
        <v>7</v>
      </c>
      <c r="C3" s="42" t="s">
        <v>8</v>
      </c>
      <c r="D3" s="49" t="s">
        <v>9</v>
      </c>
      <c r="E3" s="42" t="s">
        <v>10</v>
      </c>
      <c r="F3" s="43">
        <f>'БУЏЕТ 2026'!F3</f>
        <v>481800000</v>
      </c>
      <c r="G3" s="17">
        <f>ПОСТАВКА!G4</f>
        <v>168003729</v>
      </c>
      <c r="H3" s="50">
        <f>F3-G3</f>
        <v>313796271</v>
      </c>
      <c r="I3" s="50">
        <f>G3/F3*100</f>
        <v>34.870014321295145</v>
      </c>
    </row>
    <row r="4" spans="1:9" ht="33.75">
      <c r="A4" s="49" t="s">
        <v>6</v>
      </c>
      <c r="B4" s="49" t="s">
        <v>7</v>
      </c>
      <c r="C4" s="42" t="s">
        <v>8</v>
      </c>
      <c r="D4" s="49" t="s">
        <v>20</v>
      </c>
      <c r="E4" s="42" t="s">
        <v>210</v>
      </c>
      <c r="F4" s="43">
        <f>'БУЏЕТ 2026'!F4</f>
        <v>187500000</v>
      </c>
      <c r="G4" s="17">
        <f>ПОСТАВКА!G10</f>
        <v>65291343</v>
      </c>
      <c r="H4" s="50">
        <f t="shared" ref="H4:H51" si="0">F4-G4</f>
        <v>122208657</v>
      </c>
      <c r="I4" s="50">
        <f t="shared" ref="I4:I51" si="1">G4/F4*100</f>
        <v>34.8220496</v>
      </c>
    </row>
    <row r="5" spans="1:9" ht="33.75">
      <c r="A5" s="49">
        <v>630</v>
      </c>
      <c r="B5" s="49">
        <v>20</v>
      </c>
      <c r="C5" s="42" t="s">
        <v>8</v>
      </c>
      <c r="D5" s="49">
        <v>404</v>
      </c>
      <c r="E5" s="42" t="s">
        <v>30</v>
      </c>
      <c r="F5" s="43">
        <f>'БУЏЕТ 2026'!F5</f>
        <v>8000000</v>
      </c>
      <c r="G5" s="17">
        <f>ПОСТАВКА!G15</f>
        <v>727196</v>
      </c>
      <c r="H5" s="50">
        <f t="shared" si="0"/>
        <v>7272804</v>
      </c>
      <c r="I5" s="50">
        <f t="shared" si="1"/>
        <v>9.08995</v>
      </c>
    </row>
    <row r="6" spans="1:9" ht="33.75">
      <c r="A6" s="49" t="s">
        <v>6</v>
      </c>
      <c r="B6" s="49" t="s">
        <v>7</v>
      </c>
      <c r="C6" s="42" t="s">
        <v>8</v>
      </c>
      <c r="D6" s="49" t="s">
        <v>33</v>
      </c>
      <c r="E6" s="42" t="s">
        <v>34</v>
      </c>
      <c r="F6" s="43">
        <f>'БУЏЕТ 2026'!F6</f>
        <v>45000000</v>
      </c>
      <c r="G6" s="17">
        <f>ПОСТАВКА!G18</f>
        <v>13178647</v>
      </c>
      <c r="H6" s="50">
        <f t="shared" si="0"/>
        <v>31821353</v>
      </c>
      <c r="I6" s="50">
        <f t="shared" si="1"/>
        <v>29.28588222222222</v>
      </c>
    </row>
    <row r="7" spans="1:9" ht="33.75">
      <c r="A7" s="49" t="s">
        <v>6</v>
      </c>
      <c r="B7" s="49" t="s">
        <v>7</v>
      </c>
      <c r="C7" s="42" t="s">
        <v>8</v>
      </c>
      <c r="D7" s="49" t="s">
        <v>212</v>
      </c>
      <c r="E7" s="42" t="s">
        <v>48</v>
      </c>
      <c r="F7" s="43">
        <f>'БУЏЕТ 2026'!F7</f>
        <v>50000000</v>
      </c>
      <c r="G7" s="17">
        <f>ПОСТАВКА!G26</f>
        <v>15828779</v>
      </c>
      <c r="H7" s="50">
        <f t="shared" si="0"/>
        <v>34171221</v>
      </c>
      <c r="I7" s="50">
        <f t="shared" si="1"/>
        <v>31.657558000000002</v>
      </c>
    </row>
    <row r="8" spans="1:9" ht="33.75">
      <c r="A8" s="49" t="s">
        <v>6</v>
      </c>
      <c r="B8" s="49" t="s">
        <v>7</v>
      </c>
      <c r="C8" s="42" t="s">
        <v>8</v>
      </c>
      <c r="D8" s="49" t="s">
        <v>73</v>
      </c>
      <c r="E8" s="42" t="s">
        <v>74</v>
      </c>
      <c r="F8" s="43">
        <f>'БУЏЕТ 2026'!F8</f>
        <v>15000000</v>
      </c>
      <c r="G8" s="17">
        <f>ПОСТАВКА!G39</f>
        <v>1995411</v>
      </c>
      <c r="H8" s="50">
        <f t="shared" si="0"/>
        <v>13004589</v>
      </c>
      <c r="I8" s="50">
        <f t="shared" si="1"/>
        <v>13.302739999999998</v>
      </c>
    </row>
    <row r="9" spans="1:9" ht="33.75">
      <c r="A9" s="49" t="s">
        <v>6</v>
      </c>
      <c r="B9" s="49" t="s">
        <v>7</v>
      </c>
      <c r="C9" s="42" t="s">
        <v>8</v>
      </c>
      <c r="D9" s="49" t="s">
        <v>95</v>
      </c>
      <c r="E9" s="42" t="s">
        <v>96</v>
      </c>
      <c r="F9" s="43">
        <f>'БУЏЕТ 2026'!F9</f>
        <v>30000000</v>
      </c>
      <c r="G9" s="17">
        <f>ПОСТАВКА!G53</f>
        <v>8696139</v>
      </c>
      <c r="H9" s="50">
        <f t="shared" si="0"/>
        <v>21303861</v>
      </c>
      <c r="I9" s="50">
        <f t="shared" si="1"/>
        <v>28.987130000000001</v>
      </c>
    </row>
    <row r="10" spans="1:9" ht="33.75">
      <c r="A10" s="49" t="s">
        <v>6</v>
      </c>
      <c r="B10" s="49" t="s">
        <v>7</v>
      </c>
      <c r="C10" s="42" t="s">
        <v>8</v>
      </c>
      <c r="D10" s="49" t="s">
        <v>111</v>
      </c>
      <c r="E10" s="42" t="s">
        <v>112</v>
      </c>
      <c r="F10" s="43">
        <f>'БУЏЕТ 2026'!F10</f>
        <v>13500000</v>
      </c>
      <c r="G10" s="17">
        <f>ПОСТАВКА!G61</f>
        <v>2661056</v>
      </c>
      <c r="H10" s="50">
        <f t="shared" si="0"/>
        <v>10838944</v>
      </c>
      <c r="I10" s="50">
        <f t="shared" si="1"/>
        <v>19.711525925925926</v>
      </c>
    </row>
    <row r="11" spans="1:9" ht="33.75">
      <c r="A11" s="49" t="s">
        <v>6</v>
      </c>
      <c r="B11" s="49" t="s">
        <v>7</v>
      </c>
      <c r="C11" s="42" t="s">
        <v>8</v>
      </c>
      <c r="D11" s="49" t="s">
        <v>140</v>
      </c>
      <c r="E11" s="42" t="s">
        <v>141</v>
      </c>
      <c r="F11" s="43">
        <f>'БУЏЕТ 2026'!F11</f>
        <v>25000000</v>
      </c>
      <c r="G11" s="17">
        <f>ПОСТАВКА!G78</f>
        <v>6732279</v>
      </c>
      <c r="H11" s="50">
        <f t="shared" si="0"/>
        <v>18267721</v>
      </c>
      <c r="I11" s="50">
        <f t="shared" si="1"/>
        <v>26.929115999999997</v>
      </c>
    </row>
    <row r="12" spans="1:9" ht="33.75">
      <c r="A12" s="49" t="s">
        <v>6</v>
      </c>
      <c r="B12" s="49" t="s">
        <v>7</v>
      </c>
      <c r="C12" s="42" t="s">
        <v>8</v>
      </c>
      <c r="D12" s="49" t="s">
        <v>151</v>
      </c>
      <c r="E12" s="42" t="s">
        <v>152</v>
      </c>
      <c r="F12" s="43">
        <f>'БУЏЕТ 2026'!F12</f>
        <v>40000000</v>
      </c>
      <c r="G12" s="17">
        <f>ПОСТАВКА!G84</f>
        <v>7188191</v>
      </c>
      <c r="H12" s="50">
        <f t="shared" si="0"/>
        <v>32811809</v>
      </c>
      <c r="I12" s="50">
        <f t="shared" si="1"/>
        <v>17.970477500000001</v>
      </c>
    </row>
    <row r="13" spans="1:9" ht="33.75">
      <c r="A13" s="49" t="s">
        <v>6</v>
      </c>
      <c r="B13" s="49" t="s">
        <v>7</v>
      </c>
      <c r="C13" s="42" t="s">
        <v>8</v>
      </c>
      <c r="D13" s="49" t="s">
        <v>153</v>
      </c>
      <c r="E13" s="42" t="s">
        <v>154</v>
      </c>
      <c r="F13" s="43">
        <f>'БУЏЕТ 2026'!F13</f>
        <v>3000000</v>
      </c>
      <c r="G13" s="17">
        <f>ПОСТАВКА!G86</f>
        <v>996527</v>
      </c>
      <c r="H13" s="50">
        <f t="shared" si="0"/>
        <v>2003473</v>
      </c>
      <c r="I13" s="50">
        <f t="shared" si="1"/>
        <v>33.217566666666663</v>
      </c>
    </row>
    <row r="14" spans="1:9" ht="33.75">
      <c r="A14" s="49" t="s">
        <v>6</v>
      </c>
      <c r="B14" s="49" t="s">
        <v>7</v>
      </c>
      <c r="C14" s="42" t="s">
        <v>8</v>
      </c>
      <c r="D14" s="49" t="s">
        <v>160</v>
      </c>
      <c r="E14" s="42" t="s">
        <v>161</v>
      </c>
      <c r="F14" s="43">
        <f>'БУЏЕТ 2026'!F14</f>
        <v>32000000</v>
      </c>
      <c r="G14" s="17">
        <f>ПОСТАВКА!G90</f>
        <v>2355404</v>
      </c>
      <c r="H14" s="50">
        <f t="shared" si="0"/>
        <v>29644596</v>
      </c>
      <c r="I14" s="50">
        <f t="shared" si="1"/>
        <v>7.3606375000000002</v>
      </c>
    </row>
    <row r="15" spans="1:9" ht="33.75">
      <c r="A15" s="49" t="s">
        <v>6</v>
      </c>
      <c r="B15" s="49" t="s">
        <v>7</v>
      </c>
      <c r="C15" s="42" t="s">
        <v>8</v>
      </c>
      <c r="D15" s="49" t="s">
        <v>222</v>
      </c>
      <c r="E15" s="42" t="s">
        <v>168</v>
      </c>
      <c r="F15" s="43">
        <f>'БУЏЕТ 2026'!F15</f>
        <v>3900000</v>
      </c>
      <c r="G15" s="17">
        <f>ПОСТАВКА!G96</f>
        <v>0</v>
      </c>
      <c r="H15" s="50">
        <f t="shared" si="0"/>
        <v>3900000</v>
      </c>
      <c r="I15" s="50">
        <f t="shared" si="1"/>
        <v>0</v>
      </c>
    </row>
    <row r="16" spans="1:9" ht="33.75">
      <c r="A16" s="49" t="s">
        <v>6</v>
      </c>
      <c r="B16" s="49" t="s">
        <v>7</v>
      </c>
      <c r="C16" s="42" t="s">
        <v>8</v>
      </c>
      <c r="D16" s="49" t="s">
        <v>172</v>
      </c>
      <c r="E16" s="42" t="s">
        <v>223</v>
      </c>
      <c r="F16" s="43">
        <f>'БУЏЕТ 2026'!F16</f>
        <v>60000000</v>
      </c>
      <c r="G16" s="17">
        <f>ПОСТАВКА!G99</f>
        <v>3707172</v>
      </c>
      <c r="H16" s="50">
        <f t="shared" si="0"/>
        <v>56292828</v>
      </c>
      <c r="I16" s="50">
        <f t="shared" si="1"/>
        <v>6.1786199999999996</v>
      </c>
    </row>
    <row r="17" spans="1:9" ht="22.5">
      <c r="A17" s="49" t="s">
        <v>6</v>
      </c>
      <c r="B17" s="49" t="s">
        <v>178</v>
      </c>
      <c r="C17" s="42" t="s">
        <v>179</v>
      </c>
      <c r="D17" s="49" t="s">
        <v>111</v>
      </c>
      <c r="E17" s="42" t="s">
        <v>112</v>
      </c>
      <c r="F17" s="43">
        <f>'БУЏЕТ 2026'!F17</f>
        <v>12000000</v>
      </c>
      <c r="G17" s="17">
        <f>ПОСТАВКА!G103</f>
        <v>2169534</v>
      </c>
      <c r="H17" s="50">
        <f t="shared" si="0"/>
        <v>9830466</v>
      </c>
      <c r="I17" s="50">
        <f t="shared" si="1"/>
        <v>18.079450000000001</v>
      </c>
    </row>
    <row r="18" spans="1:9" ht="22.5">
      <c r="A18" s="49" t="s">
        <v>6</v>
      </c>
      <c r="B18" s="49" t="s">
        <v>178</v>
      </c>
      <c r="C18" s="42" t="s">
        <v>179</v>
      </c>
      <c r="D18" s="49" t="s">
        <v>140</v>
      </c>
      <c r="E18" s="42" t="s">
        <v>141</v>
      </c>
      <c r="F18" s="43">
        <f>'БУЏЕТ 2026'!F18</f>
        <v>5400000</v>
      </c>
      <c r="G18" s="17">
        <f>ПОСТАВКА!G105</f>
        <v>73694</v>
      </c>
      <c r="H18" s="50">
        <f t="shared" si="0"/>
        <v>5326306</v>
      </c>
      <c r="I18" s="50">
        <f t="shared" si="1"/>
        <v>1.3647037037037038</v>
      </c>
    </row>
    <row r="19" spans="1:9" ht="22.5">
      <c r="A19" s="49" t="s">
        <v>6</v>
      </c>
      <c r="B19" s="49" t="s">
        <v>180</v>
      </c>
      <c r="C19" s="42" t="s">
        <v>181</v>
      </c>
      <c r="D19" s="49" t="s">
        <v>95</v>
      </c>
      <c r="E19" s="42" t="s">
        <v>96</v>
      </c>
      <c r="F19" s="43">
        <f>'БУЏЕТ 2026'!F19</f>
        <v>10000000</v>
      </c>
      <c r="G19" s="17">
        <f>ПОСТАВКА!G107</f>
        <v>0</v>
      </c>
      <c r="H19" s="50">
        <f t="shared" si="0"/>
        <v>10000000</v>
      </c>
      <c r="I19" s="50">
        <f t="shared" si="1"/>
        <v>0</v>
      </c>
    </row>
    <row r="20" spans="1:9" ht="22.5">
      <c r="A20" s="49" t="s">
        <v>224</v>
      </c>
      <c r="B20" s="49">
        <v>22</v>
      </c>
      <c r="C20" s="42" t="s">
        <v>181</v>
      </c>
      <c r="D20" s="49">
        <v>425</v>
      </c>
      <c r="E20" s="42" t="s">
        <v>112</v>
      </c>
      <c r="F20" s="43">
        <f>'БУЏЕТ 2026'!F20</f>
        <v>1000000</v>
      </c>
      <c r="G20" s="17">
        <f>ПОСТАВКА!G110</f>
        <v>0</v>
      </c>
      <c r="H20" s="50"/>
      <c r="I20" s="50"/>
    </row>
    <row r="21" spans="1:9" ht="22.5">
      <c r="A21" s="49" t="s">
        <v>6</v>
      </c>
      <c r="B21" s="49" t="s">
        <v>180</v>
      </c>
      <c r="C21" s="42" t="s">
        <v>181</v>
      </c>
      <c r="D21" s="49" t="s">
        <v>160</v>
      </c>
      <c r="E21" s="42" t="s">
        <v>161</v>
      </c>
      <c r="F21" s="43">
        <f>'БУЏЕТ 2026'!F21</f>
        <v>2500000</v>
      </c>
      <c r="G21" s="17">
        <f>ПОСТАВКА!G112</f>
        <v>0</v>
      </c>
      <c r="H21" s="50">
        <f t="shared" si="0"/>
        <v>2500000</v>
      </c>
      <c r="I21" s="50">
        <f t="shared" si="1"/>
        <v>0</v>
      </c>
    </row>
    <row r="22" spans="1:9" ht="22.5">
      <c r="A22" s="49" t="s">
        <v>6</v>
      </c>
      <c r="B22" s="49" t="s">
        <v>180</v>
      </c>
      <c r="C22" s="42" t="s">
        <v>181</v>
      </c>
      <c r="D22" s="49" t="s">
        <v>183</v>
      </c>
      <c r="E22" s="42" t="s">
        <v>184</v>
      </c>
      <c r="F22" s="43">
        <f>'БУЏЕТ 2026'!F22</f>
        <v>11000000</v>
      </c>
      <c r="G22" s="17">
        <f>ПОСТАВКА!G115</f>
        <v>0</v>
      </c>
      <c r="H22" s="50">
        <f t="shared" si="0"/>
        <v>11000000</v>
      </c>
      <c r="I22" s="50">
        <f t="shared" si="1"/>
        <v>0</v>
      </c>
    </row>
    <row r="23" spans="1:9">
      <c r="A23" s="49" t="s">
        <v>6</v>
      </c>
      <c r="B23" s="49" t="s">
        <v>187</v>
      </c>
      <c r="C23" s="42" t="s">
        <v>188</v>
      </c>
      <c r="D23" s="49" t="s">
        <v>73</v>
      </c>
      <c r="E23" s="42" t="s">
        <v>74</v>
      </c>
      <c r="F23" s="43">
        <f>'БУЏЕТ 2026'!F23</f>
        <v>300000</v>
      </c>
      <c r="G23" s="17">
        <f>ПОСТАВКА!G118</f>
        <v>0</v>
      </c>
      <c r="H23" s="50">
        <f t="shared" si="0"/>
        <v>300000</v>
      </c>
      <c r="I23" s="50">
        <f t="shared" si="1"/>
        <v>0</v>
      </c>
    </row>
    <row r="24" spans="1:9" ht="22.5">
      <c r="A24" s="49" t="s">
        <v>6</v>
      </c>
      <c r="B24" s="49" t="s">
        <v>187</v>
      </c>
      <c r="C24" s="42" t="s">
        <v>188</v>
      </c>
      <c r="D24" s="49" t="s">
        <v>95</v>
      </c>
      <c r="E24" s="42" t="s">
        <v>96</v>
      </c>
      <c r="F24" s="43">
        <f>'БУЏЕТ 2026'!F24</f>
        <v>2000000</v>
      </c>
      <c r="G24" s="17">
        <f>ПОСТАВКА!G120</f>
        <v>113516</v>
      </c>
      <c r="H24" s="50">
        <f t="shared" si="0"/>
        <v>1886484</v>
      </c>
      <c r="I24" s="50">
        <f t="shared" si="1"/>
        <v>5.6758000000000006</v>
      </c>
    </row>
    <row r="25" spans="1:9">
      <c r="A25" s="49" t="s">
        <v>6</v>
      </c>
      <c r="B25" s="49" t="s">
        <v>187</v>
      </c>
      <c r="C25" s="42" t="s">
        <v>188</v>
      </c>
      <c r="D25" s="49">
        <v>425</v>
      </c>
      <c r="E25" s="42" t="s">
        <v>112</v>
      </c>
      <c r="F25" s="43">
        <f>'БУЏЕТ 2026'!F25</f>
        <v>2950000</v>
      </c>
      <c r="G25" s="17">
        <f>ПОСТАВКА!G123</f>
        <v>5855</v>
      </c>
      <c r="H25" s="50">
        <f t="shared" si="0"/>
        <v>2944145</v>
      </c>
      <c r="I25" s="50">
        <f t="shared" si="1"/>
        <v>0.19847457627118645</v>
      </c>
    </row>
    <row r="26" spans="1:9">
      <c r="A26" s="49">
        <v>630</v>
      </c>
      <c r="B26" s="49">
        <v>23</v>
      </c>
      <c r="C26" s="42" t="s">
        <v>188</v>
      </c>
      <c r="D26" s="49">
        <v>426</v>
      </c>
      <c r="E26" s="42" t="s">
        <v>141</v>
      </c>
      <c r="F26" s="43">
        <f>'БУЏЕТ 2026'!F26</f>
        <v>500000</v>
      </c>
      <c r="G26" s="17">
        <f>ПОСТАВКА!G127</f>
        <v>23100</v>
      </c>
      <c r="H26" s="50">
        <f t="shared" si="0"/>
        <v>476900</v>
      </c>
      <c r="I26" s="50">
        <f t="shared" si="1"/>
        <v>4.62</v>
      </c>
    </row>
    <row r="27" spans="1:9" ht="22.5">
      <c r="A27" s="49">
        <v>630</v>
      </c>
      <c r="B27" s="49">
        <v>23</v>
      </c>
      <c r="C27" s="42" t="s">
        <v>188</v>
      </c>
      <c r="D27" s="49">
        <v>480</v>
      </c>
      <c r="E27" s="42" t="s">
        <v>161</v>
      </c>
      <c r="F27" s="43">
        <f>'БУЏЕТ 2026'!F27</f>
        <v>1500000</v>
      </c>
      <c r="G27" s="17">
        <f>ПОСТАВКА!G129</f>
        <v>833434</v>
      </c>
      <c r="H27" s="50">
        <f t="shared" si="0"/>
        <v>666566</v>
      </c>
      <c r="I27" s="50"/>
    </row>
    <row r="28" spans="1:9">
      <c r="A28" s="49">
        <v>630</v>
      </c>
      <c r="B28" s="49">
        <v>23</v>
      </c>
      <c r="C28" s="42" t="s">
        <v>188</v>
      </c>
      <c r="D28" s="49">
        <v>483</v>
      </c>
      <c r="E28" s="42" t="s">
        <v>168</v>
      </c>
      <c r="F28" s="43">
        <f>'БУЏЕТ 2026'!F28</f>
        <v>550000</v>
      </c>
      <c r="G28" s="17">
        <f>ПОСТАВКА!G132</f>
        <v>0</v>
      </c>
      <c r="H28" s="50">
        <f t="shared" si="0"/>
        <v>550000</v>
      </c>
      <c r="I28" s="50"/>
    </row>
    <row r="29" spans="1:9" ht="22.5">
      <c r="A29" s="49">
        <v>630</v>
      </c>
      <c r="B29" s="49">
        <v>23</v>
      </c>
      <c r="C29" s="42" t="s">
        <v>188</v>
      </c>
      <c r="D29" s="49">
        <v>485</v>
      </c>
      <c r="E29" s="42" t="s">
        <v>173</v>
      </c>
      <c r="F29" s="43">
        <f>'БУЏЕТ 2026'!F29</f>
        <v>1000000</v>
      </c>
      <c r="G29" s="17">
        <f>ПОСТАВКА!G134</f>
        <v>0</v>
      </c>
      <c r="H29" s="50">
        <f t="shared" si="0"/>
        <v>1000000</v>
      </c>
      <c r="I29" s="50"/>
    </row>
    <row r="30" spans="1:9" ht="22.5">
      <c r="A30" s="49" t="s">
        <v>6</v>
      </c>
      <c r="B30" s="49" t="s">
        <v>191</v>
      </c>
      <c r="C30" s="42" t="s">
        <v>192</v>
      </c>
      <c r="D30" s="49" t="s">
        <v>33</v>
      </c>
      <c r="E30" s="42" t="s">
        <v>34</v>
      </c>
      <c r="F30" s="43">
        <f>'БУЏЕТ 2026'!F30</f>
        <v>2000000</v>
      </c>
      <c r="G30" s="17">
        <f>ПОСТАВКА!G136</f>
        <v>233984</v>
      </c>
      <c r="H30" s="50">
        <f t="shared" si="0"/>
        <v>1766016</v>
      </c>
      <c r="I30" s="50">
        <f t="shared" si="1"/>
        <v>11.699199999999999</v>
      </c>
    </row>
    <row r="31" spans="1:9" ht="22.5">
      <c r="A31" s="49" t="s">
        <v>6</v>
      </c>
      <c r="B31" s="49" t="s">
        <v>191</v>
      </c>
      <c r="C31" s="42" t="s">
        <v>192</v>
      </c>
      <c r="D31" s="49" t="s">
        <v>95</v>
      </c>
      <c r="E31" s="42" t="s">
        <v>96</v>
      </c>
      <c r="F31" s="43">
        <f>'БУЏЕТ 2026'!F24</f>
        <v>2000000</v>
      </c>
      <c r="G31" s="17">
        <f>ПОСТАВКА!G144</f>
        <v>200600</v>
      </c>
      <c r="H31" s="50">
        <f t="shared" si="0"/>
        <v>1799400</v>
      </c>
      <c r="I31" s="50">
        <f t="shared" si="1"/>
        <v>10.029999999999999</v>
      </c>
    </row>
    <row r="32" spans="1:9" ht="22.5">
      <c r="A32" s="49" t="s">
        <v>6</v>
      </c>
      <c r="B32" s="49" t="s">
        <v>191</v>
      </c>
      <c r="C32" s="42" t="s">
        <v>192</v>
      </c>
      <c r="D32" s="49" t="s">
        <v>111</v>
      </c>
      <c r="E32" s="42" t="s">
        <v>112</v>
      </c>
      <c r="F32" s="43">
        <f>ПОСТАВКА!F147</f>
        <v>3500000</v>
      </c>
      <c r="G32" s="17">
        <f>ПОСТАВКА!G147</f>
        <v>137737</v>
      </c>
      <c r="H32" s="50">
        <f t="shared" si="0"/>
        <v>3362263</v>
      </c>
      <c r="I32" s="50">
        <f t="shared" si="1"/>
        <v>3.9353428571428575</v>
      </c>
    </row>
    <row r="33" spans="1:9" ht="22.5">
      <c r="A33" s="49" t="s">
        <v>6</v>
      </c>
      <c r="B33" s="49" t="s">
        <v>191</v>
      </c>
      <c r="C33" s="42" t="s">
        <v>192</v>
      </c>
      <c r="D33" s="49" t="s">
        <v>140</v>
      </c>
      <c r="E33" s="42" t="s">
        <v>141</v>
      </c>
      <c r="F33" s="43">
        <f>ПОСТАВКА!F155</f>
        <v>1500000</v>
      </c>
      <c r="G33" s="17">
        <f>ПОСТАВКА!G155</f>
        <v>160486</v>
      </c>
      <c r="H33" s="50">
        <f t="shared" si="0"/>
        <v>1339514</v>
      </c>
      <c r="I33" s="50">
        <f t="shared" si="1"/>
        <v>10.699066666666667</v>
      </c>
    </row>
    <row r="34" spans="1:9" ht="22.5">
      <c r="A34" s="49" t="s">
        <v>6</v>
      </c>
      <c r="B34" s="49" t="s">
        <v>191</v>
      </c>
      <c r="C34" s="42" t="s">
        <v>192</v>
      </c>
      <c r="D34" s="49" t="s">
        <v>172</v>
      </c>
      <c r="E34" s="42" t="s">
        <v>173</v>
      </c>
      <c r="F34" s="43">
        <f>'БУЏЕТ 2026'!F34</f>
        <v>6000000</v>
      </c>
      <c r="G34" s="17">
        <f>ПОСТАВКА!G160</f>
        <v>0</v>
      </c>
      <c r="H34" s="50">
        <f t="shared" si="0"/>
        <v>6000000</v>
      </c>
      <c r="I34" s="50">
        <f t="shared" si="1"/>
        <v>0</v>
      </c>
    </row>
    <row r="35" spans="1:9" ht="22.5">
      <c r="A35" s="49" t="s">
        <v>6</v>
      </c>
      <c r="B35" s="49" t="s">
        <v>198</v>
      </c>
      <c r="C35" s="42" t="s">
        <v>199</v>
      </c>
      <c r="D35" s="49">
        <v>420</v>
      </c>
      <c r="E35" s="42" t="s">
        <v>34</v>
      </c>
      <c r="F35" s="43">
        <f>'БУЏЕТ 2026'!F35</f>
        <v>1000000</v>
      </c>
      <c r="G35" s="17">
        <f>ПОСТАВКА!G163</f>
        <v>0</v>
      </c>
      <c r="H35" s="50">
        <f t="shared" si="0"/>
        <v>1000000</v>
      </c>
      <c r="I35" s="50">
        <f t="shared" si="1"/>
        <v>0</v>
      </c>
    </row>
    <row r="36" spans="1:9" ht="22.5">
      <c r="A36" s="49">
        <v>630</v>
      </c>
      <c r="B36" s="49">
        <v>27</v>
      </c>
      <c r="C36" s="42" t="s">
        <v>199</v>
      </c>
      <c r="D36" s="49" t="s">
        <v>111</v>
      </c>
      <c r="E36" s="42" t="s">
        <v>112</v>
      </c>
      <c r="F36" s="43">
        <f>'БУЏЕТ 2026'!F36</f>
        <v>8000000</v>
      </c>
      <c r="G36" s="17">
        <f>ПОСТАВКА!G165</f>
        <v>280002</v>
      </c>
      <c r="H36" s="50">
        <f t="shared" si="0"/>
        <v>7719998</v>
      </c>
      <c r="I36" s="50">
        <f t="shared" si="1"/>
        <v>3.5000249999999995</v>
      </c>
    </row>
    <row r="37" spans="1:9" ht="22.5">
      <c r="A37" s="49" t="s">
        <v>6</v>
      </c>
      <c r="B37" s="49">
        <v>27</v>
      </c>
      <c r="C37" s="42" t="s">
        <v>199</v>
      </c>
      <c r="D37" s="49">
        <v>426</v>
      </c>
      <c r="E37" s="42" t="s">
        <v>141</v>
      </c>
      <c r="F37" s="43">
        <v>1000000</v>
      </c>
      <c r="G37" s="17">
        <f>ПОСТАВКА!G167</f>
        <v>0</v>
      </c>
      <c r="H37" s="50">
        <f t="shared" si="0"/>
        <v>1000000</v>
      </c>
      <c r="I37" s="50">
        <f t="shared" si="1"/>
        <v>0</v>
      </c>
    </row>
    <row r="38" spans="1:9" ht="24" customHeight="1">
      <c r="A38" s="15">
        <v>630</v>
      </c>
      <c r="B38" s="7">
        <v>29</v>
      </c>
      <c r="C38" s="19" t="s">
        <v>206</v>
      </c>
      <c r="D38" s="7">
        <v>423</v>
      </c>
      <c r="E38" s="19" t="s">
        <v>74</v>
      </c>
      <c r="F38" s="43">
        <f>'БУЏЕТ 2026'!F38</f>
        <v>500000</v>
      </c>
      <c r="G38" s="17">
        <f>ПОСТАВКА!G169</f>
        <v>0</v>
      </c>
      <c r="H38" s="50">
        <f t="shared" ref="H38:H43" si="2">F38-G38</f>
        <v>500000</v>
      </c>
      <c r="I38" s="50">
        <f>G38/F38*100</f>
        <v>0</v>
      </c>
    </row>
    <row r="39" spans="1:9" ht="22.5">
      <c r="A39" s="15">
        <v>630</v>
      </c>
      <c r="B39" s="7">
        <v>29</v>
      </c>
      <c r="C39" s="19" t="s">
        <v>206</v>
      </c>
      <c r="D39" s="7">
        <v>424</v>
      </c>
      <c r="E39" s="19" t="s">
        <v>96</v>
      </c>
      <c r="F39" s="43">
        <f>'БУЏЕТ 2026'!F39</f>
        <v>1000000</v>
      </c>
      <c r="G39" s="17">
        <f>ПОСТАВКА!G171</f>
        <v>0</v>
      </c>
      <c r="H39" s="50">
        <f t="shared" si="2"/>
        <v>1000000</v>
      </c>
      <c r="I39" s="50">
        <f>G39/F39*100</f>
        <v>0</v>
      </c>
    </row>
    <row r="40" spans="1:9" ht="28.5" customHeight="1">
      <c r="A40" s="15">
        <v>630</v>
      </c>
      <c r="B40" s="7">
        <v>29</v>
      </c>
      <c r="C40" s="19" t="s">
        <v>206</v>
      </c>
      <c r="D40" s="7">
        <v>425</v>
      </c>
      <c r="E40" s="19" t="s">
        <v>112</v>
      </c>
      <c r="F40" s="43">
        <f>'БУЏЕТ 2026'!F40</f>
        <v>1500000</v>
      </c>
      <c r="G40" s="17">
        <f>ПОСТАВКА!G174</f>
        <v>0</v>
      </c>
      <c r="H40" s="50">
        <f t="shared" si="2"/>
        <v>1500000</v>
      </c>
      <c r="I40" s="50">
        <f>G40/F40*100</f>
        <v>0</v>
      </c>
    </row>
    <row r="41" spans="1:9" ht="26.25" customHeight="1">
      <c r="A41" s="15">
        <v>630</v>
      </c>
      <c r="B41" s="7">
        <v>29</v>
      </c>
      <c r="C41" s="19" t="s">
        <v>206</v>
      </c>
      <c r="D41" s="7">
        <v>426</v>
      </c>
      <c r="E41" s="19" t="s">
        <v>141</v>
      </c>
      <c r="F41" s="43">
        <f>'БУЏЕТ 2026'!F41</f>
        <v>500000</v>
      </c>
      <c r="G41" s="17">
        <f>ПОСТАВКА!G176</f>
        <v>0</v>
      </c>
      <c r="H41" s="50">
        <f t="shared" si="2"/>
        <v>500000</v>
      </c>
      <c r="I41" s="50">
        <f t="shared" si="1"/>
        <v>0</v>
      </c>
    </row>
    <row r="42" spans="1:9" ht="26.25" customHeight="1">
      <c r="A42" s="15">
        <v>630</v>
      </c>
      <c r="B42" s="7">
        <v>29</v>
      </c>
      <c r="C42" s="19" t="s">
        <v>206</v>
      </c>
      <c r="D42" s="7">
        <v>480</v>
      </c>
      <c r="E42" s="19" t="s">
        <v>213</v>
      </c>
      <c r="F42" s="43">
        <f>'БУЏЕТ 2026'!F42</f>
        <v>19000000</v>
      </c>
      <c r="G42" s="17">
        <f>ПОСТАВКА!G178</f>
        <v>0</v>
      </c>
      <c r="H42" s="50">
        <f t="shared" si="2"/>
        <v>19000000</v>
      </c>
      <c r="I42" s="50">
        <f>G42/F42*100</f>
        <v>0</v>
      </c>
    </row>
    <row r="43" spans="1:9" ht="27" customHeight="1">
      <c r="A43" s="15">
        <v>630</v>
      </c>
      <c r="B43" s="7">
        <v>29</v>
      </c>
      <c r="C43" s="19" t="s">
        <v>206</v>
      </c>
      <c r="D43" s="7">
        <v>482</v>
      </c>
      <c r="E43" s="19" t="s">
        <v>216</v>
      </c>
      <c r="F43" s="43">
        <f>'БУЏЕТ 2026'!F43</f>
        <v>100000000</v>
      </c>
      <c r="G43" s="17">
        <f>ПОСТАВКА!G181</f>
        <v>0</v>
      </c>
      <c r="H43" s="50">
        <f t="shared" si="2"/>
        <v>100000000</v>
      </c>
      <c r="I43" s="50">
        <f>G43/F43*100</f>
        <v>0</v>
      </c>
    </row>
    <row r="44" spans="1:9" ht="33.75">
      <c r="A44" s="49">
        <v>785</v>
      </c>
      <c r="B44" s="49">
        <v>28</v>
      </c>
      <c r="C44" s="42" t="s">
        <v>200</v>
      </c>
      <c r="D44" s="49">
        <v>420</v>
      </c>
      <c r="E44" s="42" t="s">
        <v>34</v>
      </c>
      <c r="F44" s="43">
        <f>ПОСТАВКА!F185</f>
        <v>900000</v>
      </c>
      <c r="G44" s="17">
        <f>ПОСТАВКА!G185</f>
        <v>0</v>
      </c>
      <c r="H44" s="50">
        <f t="shared" si="0"/>
        <v>900000</v>
      </c>
      <c r="I44" s="50">
        <f t="shared" si="1"/>
        <v>0</v>
      </c>
    </row>
    <row r="45" spans="1:9" ht="33.75">
      <c r="A45" s="49">
        <v>785</v>
      </c>
      <c r="B45" s="49">
        <v>28</v>
      </c>
      <c r="C45" s="42" t="s">
        <v>200</v>
      </c>
      <c r="D45" s="49">
        <v>424</v>
      </c>
      <c r="E45" s="19" t="s">
        <v>96</v>
      </c>
      <c r="F45" s="43">
        <f>ПОСТАВКА!F191</f>
        <v>250000</v>
      </c>
      <c r="G45" s="17">
        <f>ПОСТАВКА!G191</f>
        <v>82500</v>
      </c>
      <c r="H45" s="50">
        <f>F45-G45</f>
        <v>167500</v>
      </c>
      <c r="I45" s="50">
        <f>G45/F45*100</f>
        <v>33</v>
      </c>
    </row>
    <row r="46" spans="1:9" ht="33.75">
      <c r="A46" s="49" t="s">
        <v>201</v>
      </c>
      <c r="B46" s="49">
        <v>28</v>
      </c>
      <c r="C46" s="42" t="s">
        <v>225</v>
      </c>
      <c r="D46" s="49">
        <v>425</v>
      </c>
      <c r="E46" s="42" t="s">
        <v>112</v>
      </c>
      <c r="F46" s="43">
        <f>ПОСТАВКА!F193</f>
        <v>1350000</v>
      </c>
      <c r="G46" s="17">
        <f>ПОСТАВКА!G193</f>
        <v>0</v>
      </c>
      <c r="H46" s="50">
        <f t="shared" si="0"/>
        <v>1350000</v>
      </c>
      <c r="I46" s="50">
        <f t="shared" si="1"/>
        <v>0</v>
      </c>
    </row>
    <row r="47" spans="1:9" ht="33.75">
      <c r="A47" s="49">
        <v>785</v>
      </c>
      <c r="B47" s="49">
        <v>28</v>
      </c>
      <c r="C47" s="42" t="s">
        <v>200</v>
      </c>
      <c r="D47" s="49" t="s">
        <v>140</v>
      </c>
      <c r="E47" s="42" t="s">
        <v>141</v>
      </c>
      <c r="F47" s="43">
        <f>ПОСТАВКА!F196</f>
        <v>700000</v>
      </c>
      <c r="G47" s="17">
        <f>ПОСТАВКА!G196</f>
        <v>264000</v>
      </c>
      <c r="H47" s="50">
        <f t="shared" si="0"/>
        <v>436000</v>
      </c>
      <c r="I47" s="50">
        <f t="shared" si="1"/>
        <v>37.714285714285715</v>
      </c>
    </row>
    <row r="48" spans="1:9" ht="33.75">
      <c r="A48" s="49" t="s">
        <v>201</v>
      </c>
      <c r="B48" s="49">
        <v>28</v>
      </c>
      <c r="C48" s="42" t="s">
        <v>225</v>
      </c>
      <c r="D48" s="49">
        <v>480</v>
      </c>
      <c r="E48" s="42" t="s">
        <v>161</v>
      </c>
      <c r="F48" s="43">
        <f>ПОСТАВКА!F199</f>
        <v>11300000</v>
      </c>
      <c r="G48" s="17">
        <f>ПОСТАВКА!G199</f>
        <v>0</v>
      </c>
      <c r="H48" s="50">
        <f t="shared" si="0"/>
        <v>11300000</v>
      </c>
      <c r="I48" s="50">
        <f t="shared" si="1"/>
        <v>0</v>
      </c>
    </row>
    <row r="49" spans="1:9" ht="33.75">
      <c r="A49" s="49" t="s">
        <v>227</v>
      </c>
      <c r="B49" s="49">
        <v>28</v>
      </c>
      <c r="C49" s="42" t="s">
        <v>225</v>
      </c>
      <c r="D49" s="49">
        <v>481</v>
      </c>
      <c r="E49" s="42" t="s">
        <v>184</v>
      </c>
      <c r="F49" s="43">
        <f>ПОСТАВКА!F201</f>
        <v>300000</v>
      </c>
      <c r="G49" s="17">
        <f>ПОСТАВКА!G201</f>
        <v>0</v>
      </c>
      <c r="H49" s="50">
        <f t="shared" si="0"/>
        <v>300000</v>
      </c>
      <c r="I49" s="50">
        <f t="shared" si="1"/>
        <v>0</v>
      </c>
    </row>
    <row r="50" spans="1:9" ht="33.75">
      <c r="A50" s="49" t="s">
        <v>201</v>
      </c>
      <c r="B50" s="49">
        <v>28</v>
      </c>
      <c r="C50" s="42" t="s">
        <v>225</v>
      </c>
      <c r="D50" s="49">
        <v>485</v>
      </c>
      <c r="E50" s="42" t="s">
        <v>226</v>
      </c>
      <c r="F50" s="43">
        <f>ПОСТАВКА!F203</f>
        <v>6700000</v>
      </c>
      <c r="G50" s="17">
        <f>ПОСТАВКА!G203</f>
        <v>0</v>
      </c>
      <c r="H50" s="50">
        <f t="shared" si="0"/>
        <v>6700000</v>
      </c>
      <c r="I50" s="50">
        <f t="shared" si="1"/>
        <v>0</v>
      </c>
    </row>
    <row r="51" spans="1:9">
      <c r="A51" s="97" t="s">
        <v>205</v>
      </c>
      <c r="B51" s="98"/>
      <c r="C51" s="98"/>
      <c r="D51" s="98"/>
      <c r="E51" s="99"/>
      <c r="F51" s="33">
        <f>SUM(F3:F50)</f>
        <v>1214400000</v>
      </c>
      <c r="G51" s="33">
        <f>SUM(G3:G50)</f>
        <v>301940315</v>
      </c>
      <c r="H51" s="51">
        <f t="shared" si="0"/>
        <v>912459685</v>
      </c>
      <c r="I51" s="51">
        <f t="shared" si="1"/>
        <v>24.863332921607377</v>
      </c>
    </row>
  </sheetData>
  <protectedRanges>
    <protectedRange sqref="A1" name="Range1"/>
  </protectedRanges>
  <mergeCells count="4">
    <mergeCell ref="A1:I1"/>
    <mergeCell ref="B2:C2"/>
    <mergeCell ref="D2:E2"/>
    <mergeCell ref="A51:E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U12" sqref="U12"/>
    </sheetView>
  </sheetViews>
  <sheetFormatPr defaultColWidth="9" defaultRowHeight="15"/>
  <cols>
    <col min="1" max="1" width="6.7109375" customWidth="1"/>
    <col min="2" max="2" width="7.140625" customWidth="1"/>
    <col min="3" max="3" width="31.85546875" customWidth="1"/>
    <col min="4" max="4" width="7.85546875" customWidth="1"/>
    <col min="5" max="5" width="26.140625" customWidth="1"/>
    <col min="6" max="6" width="13.28515625" style="57" customWidth="1"/>
    <col min="7" max="7" width="14.7109375" style="57" customWidth="1"/>
    <col min="8" max="8" width="14.7109375" customWidth="1"/>
    <col min="9" max="9" width="8.42578125" customWidth="1"/>
  </cols>
  <sheetData>
    <row r="1" spans="1:9" ht="20.25" customHeight="1">
      <c r="A1" s="100" t="s">
        <v>232</v>
      </c>
      <c r="B1" s="101"/>
      <c r="C1" s="101"/>
      <c r="D1" s="101"/>
      <c r="E1" s="101"/>
      <c r="F1" s="101"/>
      <c r="G1" s="101"/>
      <c r="H1" s="101"/>
      <c r="I1" s="102"/>
    </row>
    <row r="2" spans="1:9">
      <c r="A2" s="48" t="s">
        <v>209</v>
      </c>
      <c r="B2" s="103" t="s">
        <v>0</v>
      </c>
      <c r="C2" s="104"/>
      <c r="D2" s="103" t="s">
        <v>1</v>
      </c>
      <c r="E2" s="104"/>
      <c r="F2" s="48" t="s">
        <v>2</v>
      </c>
      <c r="G2" s="48" t="s">
        <v>3</v>
      </c>
      <c r="H2" s="48" t="s">
        <v>4</v>
      </c>
      <c r="I2" s="48" t="s">
        <v>5</v>
      </c>
    </row>
    <row r="3" spans="1:9" ht="22.5">
      <c r="A3" s="49" t="s">
        <v>6</v>
      </c>
      <c r="B3" s="49" t="s">
        <v>7</v>
      </c>
      <c r="C3" s="42" t="s">
        <v>8</v>
      </c>
      <c r="D3" s="49" t="s">
        <v>9</v>
      </c>
      <c r="E3" s="42" t="s">
        <v>10</v>
      </c>
      <c r="F3" s="56">
        <v>481800000</v>
      </c>
      <c r="G3" s="56">
        <v>32322616</v>
      </c>
      <c r="H3" s="17">
        <f>F3:F51-G3:G51</f>
        <v>449477384</v>
      </c>
      <c r="I3" s="17">
        <f t="shared" ref="I3:I51" si="0">G3/F3*100</f>
        <v>6.7087206309672061</v>
      </c>
    </row>
    <row r="4" spans="1:9" ht="22.5">
      <c r="A4" s="49" t="s">
        <v>6</v>
      </c>
      <c r="B4" s="49" t="s">
        <v>7</v>
      </c>
      <c r="C4" s="42" t="s">
        <v>8</v>
      </c>
      <c r="D4" s="49" t="s">
        <v>20</v>
      </c>
      <c r="E4" s="42" t="s">
        <v>210</v>
      </c>
      <c r="F4" s="56">
        <v>187500000</v>
      </c>
      <c r="G4" s="56">
        <v>12582360</v>
      </c>
      <c r="H4" s="17">
        <f t="shared" ref="H4:H50" si="1">F4-G4</f>
        <v>174917640</v>
      </c>
      <c r="I4" s="17">
        <f t="shared" si="0"/>
        <v>6.7105920000000001</v>
      </c>
    </row>
    <row r="5" spans="1:9" ht="22.5">
      <c r="A5" s="49">
        <v>630</v>
      </c>
      <c r="B5" s="49">
        <v>20</v>
      </c>
      <c r="C5" s="42" t="s">
        <v>8</v>
      </c>
      <c r="D5" s="49">
        <v>404</v>
      </c>
      <c r="E5" s="42" t="s">
        <v>30</v>
      </c>
      <c r="F5" s="56">
        <v>8000000</v>
      </c>
      <c r="G5" s="56">
        <v>0</v>
      </c>
      <c r="H5" s="17">
        <f t="shared" si="1"/>
        <v>8000000</v>
      </c>
      <c r="I5" s="17">
        <f t="shared" si="0"/>
        <v>0</v>
      </c>
    </row>
    <row r="6" spans="1:9" ht="22.5">
      <c r="A6" s="49" t="s">
        <v>6</v>
      </c>
      <c r="B6" s="49" t="s">
        <v>7</v>
      </c>
      <c r="C6" s="42" t="s">
        <v>8</v>
      </c>
      <c r="D6" s="49" t="s">
        <v>33</v>
      </c>
      <c r="E6" s="42" t="s">
        <v>34</v>
      </c>
      <c r="F6" s="56">
        <v>45000000</v>
      </c>
      <c r="G6" s="56">
        <v>4972541</v>
      </c>
      <c r="H6" s="17">
        <f t="shared" si="1"/>
        <v>40027459</v>
      </c>
      <c r="I6" s="17">
        <f t="shared" si="0"/>
        <v>11.050091111111112</v>
      </c>
    </row>
    <row r="7" spans="1:9" ht="22.5">
      <c r="A7" s="49" t="s">
        <v>6</v>
      </c>
      <c r="B7" s="49" t="s">
        <v>7</v>
      </c>
      <c r="C7" s="42" t="s">
        <v>8</v>
      </c>
      <c r="D7" s="49" t="s">
        <v>212</v>
      </c>
      <c r="E7" s="42" t="s">
        <v>48</v>
      </c>
      <c r="F7" s="56">
        <v>50000000</v>
      </c>
      <c r="G7" s="56">
        <v>3951358</v>
      </c>
      <c r="H7" s="17">
        <f t="shared" si="1"/>
        <v>46048642</v>
      </c>
      <c r="I7" s="17">
        <f t="shared" si="0"/>
        <v>7.9027159999999999</v>
      </c>
    </row>
    <row r="8" spans="1:9" ht="22.5">
      <c r="A8" s="49" t="s">
        <v>6</v>
      </c>
      <c r="B8" s="49" t="s">
        <v>7</v>
      </c>
      <c r="C8" s="42" t="s">
        <v>8</v>
      </c>
      <c r="D8" s="49" t="s">
        <v>73</v>
      </c>
      <c r="E8" s="42" t="s">
        <v>74</v>
      </c>
      <c r="F8" s="56">
        <v>15000000</v>
      </c>
      <c r="G8" s="56">
        <v>161998</v>
      </c>
      <c r="H8" s="17">
        <f t="shared" si="1"/>
        <v>14838002</v>
      </c>
      <c r="I8" s="17">
        <f t="shared" si="0"/>
        <v>1.0799866666666667</v>
      </c>
    </row>
    <row r="9" spans="1:9" ht="22.5">
      <c r="A9" s="49" t="s">
        <v>6</v>
      </c>
      <c r="B9" s="49" t="s">
        <v>7</v>
      </c>
      <c r="C9" s="42" t="s">
        <v>8</v>
      </c>
      <c r="D9" s="49" t="s">
        <v>95</v>
      </c>
      <c r="E9" s="42" t="s">
        <v>96</v>
      </c>
      <c r="F9" s="56">
        <v>30000000</v>
      </c>
      <c r="G9" s="56">
        <v>1236251</v>
      </c>
      <c r="H9" s="17">
        <f t="shared" si="1"/>
        <v>28763749</v>
      </c>
      <c r="I9" s="17">
        <f t="shared" si="0"/>
        <v>4.1208366666666674</v>
      </c>
    </row>
    <row r="10" spans="1:9" ht="22.5">
      <c r="A10" s="49" t="s">
        <v>6</v>
      </c>
      <c r="B10" s="49" t="s">
        <v>7</v>
      </c>
      <c r="C10" s="42" t="s">
        <v>8</v>
      </c>
      <c r="D10" s="49" t="s">
        <v>111</v>
      </c>
      <c r="E10" s="42" t="s">
        <v>112</v>
      </c>
      <c r="F10" s="56">
        <v>13500000</v>
      </c>
      <c r="G10" s="56">
        <v>819390</v>
      </c>
      <c r="H10" s="17">
        <f t="shared" si="1"/>
        <v>12680610</v>
      </c>
      <c r="I10" s="17">
        <f t="shared" si="0"/>
        <v>6.0695555555555556</v>
      </c>
    </row>
    <row r="11" spans="1:9" ht="22.5">
      <c r="A11" s="49" t="s">
        <v>6</v>
      </c>
      <c r="B11" s="49" t="s">
        <v>7</v>
      </c>
      <c r="C11" s="42" t="s">
        <v>8</v>
      </c>
      <c r="D11" s="49" t="s">
        <v>140</v>
      </c>
      <c r="E11" s="42" t="s">
        <v>141</v>
      </c>
      <c r="F11" s="56">
        <v>25000000</v>
      </c>
      <c r="G11" s="56">
        <v>1117388</v>
      </c>
      <c r="H11" s="17">
        <f t="shared" si="1"/>
        <v>23882612</v>
      </c>
      <c r="I11" s="17">
        <f t="shared" si="0"/>
        <v>4.4695520000000002</v>
      </c>
    </row>
    <row r="12" spans="1:9" ht="22.5">
      <c r="A12" s="49" t="s">
        <v>6</v>
      </c>
      <c r="B12" s="49" t="s">
        <v>7</v>
      </c>
      <c r="C12" s="42" t="s">
        <v>8</v>
      </c>
      <c r="D12" s="49" t="s">
        <v>151</v>
      </c>
      <c r="E12" s="42" t="s">
        <v>152</v>
      </c>
      <c r="F12" s="56">
        <v>40000000</v>
      </c>
      <c r="G12" s="56">
        <v>2172358</v>
      </c>
      <c r="H12" s="17">
        <f t="shared" si="1"/>
        <v>37827642</v>
      </c>
      <c r="I12" s="17">
        <f t="shared" si="0"/>
        <v>5.4308950000000005</v>
      </c>
    </row>
    <row r="13" spans="1:9" ht="22.5">
      <c r="A13" s="49" t="s">
        <v>6</v>
      </c>
      <c r="B13" s="49" t="s">
        <v>7</v>
      </c>
      <c r="C13" s="42" t="s">
        <v>8</v>
      </c>
      <c r="D13" s="49" t="s">
        <v>153</v>
      </c>
      <c r="E13" s="42" t="s">
        <v>154</v>
      </c>
      <c r="F13" s="56">
        <v>3000000</v>
      </c>
      <c r="G13" s="56">
        <v>25170</v>
      </c>
      <c r="H13" s="17">
        <f t="shared" si="1"/>
        <v>2974830</v>
      </c>
      <c r="I13" s="17">
        <f t="shared" si="0"/>
        <v>0.83899999999999997</v>
      </c>
    </row>
    <row r="14" spans="1:9" ht="22.5">
      <c r="A14" s="49" t="s">
        <v>6</v>
      </c>
      <c r="B14" s="49" t="s">
        <v>7</v>
      </c>
      <c r="C14" s="42" t="s">
        <v>8</v>
      </c>
      <c r="D14" s="49" t="s">
        <v>160</v>
      </c>
      <c r="E14" s="42" t="s">
        <v>161</v>
      </c>
      <c r="F14" s="56">
        <v>32000000</v>
      </c>
      <c r="G14" s="56">
        <v>0</v>
      </c>
      <c r="H14" s="17">
        <f t="shared" si="1"/>
        <v>32000000</v>
      </c>
      <c r="I14" s="17">
        <f t="shared" si="0"/>
        <v>0</v>
      </c>
    </row>
    <row r="15" spans="1:9" ht="22.5">
      <c r="A15" s="49" t="s">
        <v>6</v>
      </c>
      <c r="B15" s="49" t="s">
        <v>7</v>
      </c>
      <c r="C15" s="42" t="s">
        <v>8</v>
      </c>
      <c r="D15" s="49" t="s">
        <v>222</v>
      </c>
      <c r="E15" s="42" t="s">
        <v>168</v>
      </c>
      <c r="F15" s="56">
        <v>3900000</v>
      </c>
      <c r="G15" s="56">
        <v>0</v>
      </c>
      <c r="H15" s="17">
        <f t="shared" si="1"/>
        <v>3900000</v>
      </c>
      <c r="I15" s="17">
        <f t="shared" si="0"/>
        <v>0</v>
      </c>
    </row>
    <row r="16" spans="1:9" ht="21.75" customHeight="1">
      <c r="A16" s="49" t="s">
        <v>6</v>
      </c>
      <c r="B16" s="49" t="s">
        <v>7</v>
      </c>
      <c r="C16" s="42" t="s">
        <v>8</v>
      </c>
      <c r="D16" s="49" t="s">
        <v>172</v>
      </c>
      <c r="E16" s="42" t="s">
        <v>223</v>
      </c>
      <c r="F16" s="56">
        <v>60000000</v>
      </c>
      <c r="G16" s="56">
        <v>109725</v>
      </c>
      <c r="H16" s="17">
        <f t="shared" si="1"/>
        <v>59890275</v>
      </c>
      <c r="I16" s="17">
        <f t="shared" si="0"/>
        <v>0.18287500000000001</v>
      </c>
    </row>
    <row r="17" spans="1:9">
      <c r="A17" s="49" t="s">
        <v>6</v>
      </c>
      <c r="B17" s="49" t="s">
        <v>178</v>
      </c>
      <c r="C17" s="52" t="s">
        <v>179</v>
      </c>
      <c r="D17" s="49" t="s">
        <v>111</v>
      </c>
      <c r="E17" s="42" t="s">
        <v>112</v>
      </c>
      <c r="F17" s="56">
        <v>12000000</v>
      </c>
      <c r="G17" s="56">
        <v>439565</v>
      </c>
      <c r="H17" s="17">
        <f t="shared" si="1"/>
        <v>11560435</v>
      </c>
      <c r="I17" s="17">
        <f t="shared" si="0"/>
        <v>3.6630416666666665</v>
      </c>
    </row>
    <row r="18" spans="1:9">
      <c r="A18" s="49" t="s">
        <v>6</v>
      </c>
      <c r="B18" s="49" t="s">
        <v>178</v>
      </c>
      <c r="C18" s="52" t="s">
        <v>179</v>
      </c>
      <c r="D18" s="49" t="s">
        <v>140</v>
      </c>
      <c r="E18" s="42" t="s">
        <v>141</v>
      </c>
      <c r="F18" s="56">
        <v>5400000</v>
      </c>
      <c r="G18" s="56">
        <v>35345</v>
      </c>
      <c r="H18" s="17">
        <f t="shared" si="1"/>
        <v>5364655</v>
      </c>
      <c r="I18" s="17">
        <f t="shared" si="0"/>
        <v>0.65453703703703703</v>
      </c>
    </row>
    <row r="19" spans="1:9">
      <c r="A19" s="49" t="s">
        <v>6</v>
      </c>
      <c r="B19" s="49" t="s">
        <v>180</v>
      </c>
      <c r="C19" s="52" t="s">
        <v>181</v>
      </c>
      <c r="D19" s="49" t="s">
        <v>95</v>
      </c>
      <c r="E19" s="42" t="s">
        <v>96</v>
      </c>
      <c r="F19" s="56">
        <v>10000000</v>
      </c>
      <c r="G19" s="56">
        <v>0</v>
      </c>
      <c r="H19" s="17">
        <f t="shared" si="1"/>
        <v>10000000</v>
      </c>
      <c r="I19" s="17">
        <f t="shared" si="0"/>
        <v>0</v>
      </c>
    </row>
    <row r="20" spans="1:9">
      <c r="A20" s="49" t="s">
        <v>224</v>
      </c>
      <c r="B20" s="49">
        <v>22</v>
      </c>
      <c r="C20" s="52" t="s">
        <v>181</v>
      </c>
      <c r="D20" s="49">
        <v>425</v>
      </c>
      <c r="E20" s="42" t="s">
        <v>112</v>
      </c>
      <c r="F20" s="56">
        <v>1000000</v>
      </c>
      <c r="G20" s="56">
        <v>0</v>
      </c>
      <c r="H20" s="17">
        <f t="shared" si="1"/>
        <v>1000000</v>
      </c>
      <c r="I20" s="17">
        <f t="shared" si="0"/>
        <v>0</v>
      </c>
    </row>
    <row r="21" spans="1:9">
      <c r="A21" s="49" t="s">
        <v>6</v>
      </c>
      <c r="B21" s="49" t="s">
        <v>180</v>
      </c>
      <c r="C21" s="52" t="s">
        <v>181</v>
      </c>
      <c r="D21" s="49" t="s">
        <v>160</v>
      </c>
      <c r="E21" s="42" t="s">
        <v>161</v>
      </c>
      <c r="F21" s="56">
        <v>2500000</v>
      </c>
      <c r="G21" s="58">
        <v>0</v>
      </c>
      <c r="H21" s="17">
        <f t="shared" si="1"/>
        <v>2500000</v>
      </c>
      <c r="I21" s="17">
        <f t="shared" si="0"/>
        <v>0</v>
      </c>
    </row>
    <row r="22" spans="1:9">
      <c r="A22" s="49" t="s">
        <v>6</v>
      </c>
      <c r="B22" s="49" t="s">
        <v>180</v>
      </c>
      <c r="C22" s="52" t="s">
        <v>181</v>
      </c>
      <c r="D22" s="49" t="s">
        <v>183</v>
      </c>
      <c r="E22" s="42" t="s">
        <v>184</v>
      </c>
      <c r="F22" s="56">
        <v>11000000</v>
      </c>
      <c r="G22" s="56">
        <v>0</v>
      </c>
      <c r="H22" s="17">
        <f t="shared" si="1"/>
        <v>11000000</v>
      </c>
      <c r="I22" s="17">
        <f t="shared" si="0"/>
        <v>0</v>
      </c>
    </row>
    <row r="23" spans="1:9">
      <c r="A23" s="49" t="s">
        <v>6</v>
      </c>
      <c r="B23" s="49" t="s">
        <v>187</v>
      </c>
      <c r="C23" s="52" t="s">
        <v>188</v>
      </c>
      <c r="D23" s="49" t="s">
        <v>73</v>
      </c>
      <c r="E23" s="42" t="s">
        <v>74</v>
      </c>
      <c r="F23" s="56">
        <v>300000</v>
      </c>
      <c r="G23" s="56">
        <v>0</v>
      </c>
      <c r="H23" s="17">
        <f t="shared" si="1"/>
        <v>300000</v>
      </c>
      <c r="I23" s="17">
        <f t="shared" si="0"/>
        <v>0</v>
      </c>
    </row>
    <row r="24" spans="1:9">
      <c r="A24" s="49" t="s">
        <v>6</v>
      </c>
      <c r="B24" s="49" t="s">
        <v>187</v>
      </c>
      <c r="C24" s="52" t="s">
        <v>188</v>
      </c>
      <c r="D24" s="49" t="s">
        <v>95</v>
      </c>
      <c r="E24" s="42" t="s">
        <v>96</v>
      </c>
      <c r="F24" s="56">
        <v>2000000</v>
      </c>
      <c r="G24" s="56">
        <v>0</v>
      </c>
      <c r="H24" s="17">
        <f t="shared" si="1"/>
        <v>2000000</v>
      </c>
      <c r="I24" s="17">
        <f t="shared" si="0"/>
        <v>0</v>
      </c>
    </row>
    <row r="25" spans="1:9">
      <c r="A25" s="49" t="s">
        <v>6</v>
      </c>
      <c r="B25" s="49" t="s">
        <v>187</v>
      </c>
      <c r="C25" s="52" t="s">
        <v>188</v>
      </c>
      <c r="D25" s="49">
        <v>425</v>
      </c>
      <c r="E25" s="42" t="s">
        <v>112</v>
      </c>
      <c r="F25" s="56">
        <v>2950000</v>
      </c>
      <c r="G25" s="56">
        <v>0</v>
      </c>
      <c r="H25" s="17">
        <f t="shared" si="1"/>
        <v>2950000</v>
      </c>
      <c r="I25" s="17">
        <f t="shared" si="0"/>
        <v>0</v>
      </c>
    </row>
    <row r="26" spans="1:9">
      <c r="A26" s="49">
        <v>630</v>
      </c>
      <c r="B26" s="49">
        <v>23</v>
      </c>
      <c r="C26" s="52" t="s">
        <v>188</v>
      </c>
      <c r="D26" s="49">
        <v>426</v>
      </c>
      <c r="E26" s="42" t="s">
        <v>141</v>
      </c>
      <c r="F26" s="56">
        <v>500000</v>
      </c>
      <c r="G26" s="56">
        <v>0</v>
      </c>
      <c r="H26" s="17">
        <f t="shared" si="1"/>
        <v>500000</v>
      </c>
      <c r="I26" s="17">
        <f t="shared" si="0"/>
        <v>0</v>
      </c>
    </row>
    <row r="27" spans="1:9">
      <c r="A27" s="49">
        <v>630</v>
      </c>
      <c r="B27" s="49">
        <v>23</v>
      </c>
      <c r="C27" s="52" t="s">
        <v>188</v>
      </c>
      <c r="D27" s="49">
        <v>480</v>
      </c>
      <c r="E27" s="42" t="s">
        <v>161</v>
      </c>
      <c r="F27" s="56">
        <v>1500000</v>
      </c>
      <c r="G27" s="56">
        <v>833434</v>
      </c>
      <c r="H27" s="17">
        <f t="shared" si="1"/>
        <v>666566</v>
      </c>
      <c r="I27" s="17">
        <f t="shared" si="0"/>
        <v>55.562266666666673</v>
      </c>
    </row>
    <row r="28" spans="1:9">
      <c r="A28" s="49">
        <v>630</v>
      </c>
      <c r="B28" s="49">
        <v>23</v>
      </c>
      <c r="C28" s="52" t="s">
        <v>188</v>
      </c>
      <c r="D28" s="49">
        <v>483</v>
      </c>
      <c r="E28" s="42" t="s">
        <v>168</v>
      </c>
      <c r="F28" s="56">
        <v>550000</v>
      </c>
      <c r="G28" s="56">
        <v>0</v>
      </c>
      <c r="H28" s="17">
        <f t="shared" si="1"/>
        <v>550000</v>
      </c>
      <c r="I28" s="17">
        <f t="shared" si="0"/>
        <v>0</v>
      </c>
    </row>
    <row r="29" spans="1:9" ht="22.5">
      <c r="A29" s="49">
        <v>630</v>
      </c>
      <c r="B29" s="49">
        <v>23</v>
      </c>
      <c r="C29" s="52" t="s">
        <v>188</v>
      </c>
      <c r="D29" s="49">
        <v>485</v>
      </c>
      <c r="E29" s="42" t="s">
        <v>223</v>
      </c>
      <c r="F29" s="56">
        <v>1000000</v>
      </c>
      <c r="G29" s="56">
        <v>0</v>
      </c>
      <c r="H29" s="17">
        <f t="shared" si="1"/>
        <v>1000000</v>
      </c>
      <c r="I29" s="17">
        <f t="shared" si="0"/>
        <v>0</v>
      </c>
    </row>
    <row r="30" spans="1:9">
      <c r="A30" s="49">
        <v>25</v>
      </c>
      <c r="B30" s="49" t="s">
        <v>191</v>
      </c>
      <c r="C30" s="42" t="s">
        <v>192</v>
      </c>
      <c r="D30" s="49" t="s">
        <v>33</v>
      </c>
      <c r="E30" s="42" t="s">
        <v>34</v>
      </c>
      <c r="F30" s="56">
        <v>2000000</v>
      </c>
      <c r="G30" s="56">
        <v>0</v>
      </c>
      <c r="H30" s="17">
        <f t="shared" si="1"/>
        <v>2000000</v>
      </c>
      <c r="I30" s="17">
        <f t="shared" si="0"/>
        <v>0</v>
      </c>
    </row>
    <row r="31" spans="1:9">
      <c r="A31" s="49">
        <v>630</v>
      </c>
      <c r="B31" s="49" t="s">
        <v>191</v>
      </c>
      <c r="C31" s="42" t="s">
        <v>192</v>
      </c>
      <c r="D31" s="49" t="s">
        <v>95</v>
      </c>
      <c r="E31" s="42" t="s">
        <v>96</v>
      </c>
      <c r="F31" s="56">
        <v>2000000</v>
      </c>
      <c r="G31" s="56">
        <v>76700</v>
      </c>
      <c r="H31" s="17">
        <f t="shared" si="1"/>
        <v>1923300</v>
      </c>
      <c r="I31" s="17">
        <f t="shared" si="0"/>
        <v>3.8350000000000004</v>
      </c>
    </row>
    <row r="32" spans="1:9">
      <c r="A32" s="49" t="s">
        <v>6</v>
      </c>
      <c r="B32" s="49" t="s">
        <v>191</v>
      </c>
      <c r="C32" s="42" t="s">
        <v>192</v>
      </c>
      <c r="D32" s="49" t="s">
        <v>111</v>
      </c>
      <c r="E32" s="42" t="s">
        <v>112</v>
      </c>
      <c r="F32" s="56">
        <v>3500000</v>
      </c>
      <c r="G32" s="56">
        <v>81509</v>
      </c>
      <c r="H32" s="17">
        <f t="shared" si="1"/>
        <v>3418491</v>
      </c>
      <c r="I32" s="17">
        <f t="shared" si="0"/>
        <v>2.3288285714285712</v>
      </c>
    </row>
    <row r="33" spans="1:9">
      <c r="A33" s="49" t="s">
        <v>6</v>
      </c>
      <c r="B33" s="49" t="s">
        <v>191</v>
      </c>
      <c r="C33" s="42" t="s">
        <v>192</v>
      </c>
      <c r="D33" s="49" t="s">
        <v>140</v>
      </c>
      <c r="E33" s="42" t="s">
        <v>141</v>
      </c>
      <c r="F33" s="56">
        <v>1500000</v>
      </c>
      <c r="G33" s="56">
        <v>7855</v>
      </c>
      <c r="H33" s="17">
        <f t="shared" si="1"/>
        <v>1492145</v>
      </c>
      <c r="I33" s="17">
        <f t="shared" si="0"/>
        <v>0.52366666666666661</v>
      </c>
    </row>
    <row r="34" spans="1:9" ht="22.5">
      <c r="A34" s="49" t="s">
        <v>6</v>
      </c>
      <c r="B34" s="49" t="s">
        <v>191</v>
      </c>
      <c r="C34" s="42" t="s">
        <v>192</v>
      </c>
      <c r="D34" s="49" t="s">
        <v>172</v>
      </c>
      <c r="E34" s="42" t="s">
        <v>173</v>
      </c>
      <c r="F34" s="56">
        <v>6000000</v>
      </c>
      <c r="G34" s="56">
        <v>0</v>
      </c>
      <c r="H34" s="17">
        <f t="shared" si="1"/>
        <v>6000000</v>
      </c>
      <c r="I34" s="17">
        <f t="shared" si="0"/>
        <v>0</v>
      </c>
    </row>
    <row r="35" spans="1:9">
      <c r="A35" s="49" t="s">
        <v>6</v>
      </c>
      <c r="B35" s="49" t="s">
        <v>198</v>
      </c>
      <c r="C35" s="42" t="s">
        <v>199</v>
      </c>
      <c r="D35" s="49">
        <v>420</v>
      </c>
      <c r="E35" s="42" t="s">
        <v>34</v>
      </c>
      <c r="F35" s="56">
        <v>1000000</v>
      </c>
      <c r="G35" s="59">
        <v>0</v>
      </c>
      <c r="H35" s="17">
        <f t="shared" si="1"/>
        <v>1000000</v>
      </c>
      <c r="I35" s="17">
        <f t="shared" si="0"/>
        <v>0</v>
      </c>
    </row>
    <row r="36" spans="1:9">
      <c r="A36" s="49" t="s">
        <v>6</v>
      </c>
      <c r="B36" s="49" t="s">
        <v>198</v>
      </c>
      <c r="C36" s="42" t="s">
        <v>199</v>
      </c>
      <c r="D36" s="49" t="s">
        <v>111</v>
      </c>
      <c r="E36" s="42" t="s">
        <v>112</v>
      </c>
      <c r="F36" s="56">
        <v>8000000</v>
      </c>
      <c r="G36" s="59">
        <v>0</v>
      </c>
      <c r="H36" s="17">
        <f t="shared" si="1"/>
        <v>8000000</v>
      </c>
      <c r="I36" s="17">
        <f t="shared" si="0"/>
        <v>0</v>
      </c>
    </row>
    <row r="37" spans="1:9">
      <c r="A37" s="49">
        <v>630</v>
      </c>
      <c r="B37" s="49">
        <v>27</v>
      </c>
      <c r="C37" s="42" t="s">
        <v>199</v>
      </c>
      <c r="D37" s="49">
        <v>426</v>
      </c>
      <c r="E37" s="42" t="s">
        <v>141</v>
      </c>
      <c r="F37" s="56">
        <v>1000000</v>
      </c>
      <c r="G37" s="59">
        <v>0</v>
      </c>
      <c r="H37" s="17">
        <f t="shared" si="1"/>
        <v>1000000</v>
      </c>
      <c r="I37" s="17">
        <f t="shared" si="0"/>
        <v>0</v>
      </c>
    </row>
    <row r="38" spans="1:9">
      <c r="A38" s="49">
        <v>630</v>
      </c>
      <c r="B38" s="49">
        <v>29</v>
      </c>
      <c r="C38" s="42" t="s">
        <v>206</v>
      </c>
      <c r="D38" s="49">
        <v>423</v>
      </c>
      <c r="E38" s="42" t="s">
        <v>74</v>
      </c>
      <c r="F38" s="56">
        <v>500000</v>
      </c>
      <c r="G38" s="56">
        <v>0</v>
      </c>
      <c r="H38" s="17">
        <f t="shared" si="1"/>
        <v>500000</v>
      </c>
      <c r="I38" s="17">
        <f t="shared" si="0"/>
        <v>0</v>
      </c>
    </row>
    <row r="39" spans="1:9">
      <c r="A39" s="49">
        <v>630</v>
      </c>
      <c r="B39" s="49">
        <v>29</v>
      </c>
      <c r="C39" s="42" t="s">
        <v>206</v>
      </c>
      <c r="D39" s="49">
        <v>424</v>
      </c>
      <c r="E39" s="42" t="s">
        <v>96</v>
      </c>
      <c r="F39" s="56">
        <v>1000000</v>
      </c>
      <c r="G39" s="56">
        <v>0</v>
      </c>
      <c r="H39" s="17">
        <f t="shared" si="1"/>
        <v>1000000</v>
      </c>
      <c r="I39" s="17">
        <f t="shared" si="0"/>
        <v>0</v>
      </c>
    </row>
    <row r="40" spans="1:9">
      <c r="A40" s="49">
        <v>630</v>
      </c>
      <c r="B40" s="49">
        <v>29</v>
      </c>
      <c r="C40" s="42" t="s">
        <v>206</v>
      </c>
      <c r="D40" s="49">
        <v>425</v>
      </c>
      <c r="E40" s="42" t="s">
        <v>112</v>
      </c>
      <c r="F40" s="56">
        <v>1500000</v>
      </c>
      <c r="G40" s="56">
        <v>0</v>
      </c>
      <c r="H40" s="17">
        <f t="shared" si="1"/>
        <v>1500000</v>
      </c>
      <c r="I40" s="17">
        <f t="shared" si="0"/>
        <v>0</v>
      </c>
    </row>
    <row r="41" spans="1:9">
      <c r="A41" s="49">
        <v>630</v>
      </c>
      <c r="B41" s="49">
        <v>29</v>
      </c>
      <c r="C41" s="42" t="s">
        <v>206</v>
      </c>
      <c r="D41" s="49">
        <v>426</v>
      </c>
      <c r="E41" s="42" t="s">
        <v>141</v>
      </c>
      <c r="F41" s="56">
        <v>500000</v>
      </c>
      <c r="G41" s="56">
        <v>0</v>
      </c>
      <c r="H41" s="17">
        <f t="shared" si="1"/>
        <v>500000</v>
      </c>
      <c r="I41" s="17">
        <f t="shared" si="0"/>
        <v>0</v>
      </c>
    </row>
    <row r="42" spans="1:9">
      <c r="A42" s="49">
        <v>630</v>
      </c>
      <c r="B42" s="49">
        <v>29</v>
      </c>
      <c r="C42" s="42" t="s">
        <v>206</v>
      </c>
      <c r="D42" s="49">
        <v>480</v>
      </c>
      <c r="E42" s="42" t="s">
        <v>161</v>
      </c>
      <c r="F42" s="56">
        <v>19000000</v>
      </c>
      <c r="G42" s="56">
        <v>0</v>
      </c>
      <c r="H42" s="17">
        <f t="shared" si="1"/>
        <v>19000000</v>
      </c>
      <c r="I42" s="17">
        <f t="shared" si="0"/>
        <v>0</v>
      </c>
    </row>
    <row r="43" spans="1:9">
      <c r="A43" s="49">
        <v>630</v>
      </c>
      <c r="B43" s="49">
        <v>29</v>
      </c>
      <c r="C43" s="42" t="s">
        <v>206</v>
      </c>
      <c r="D43" s="55">
        <v>482</v>
      </c>
      <c r="E43" s="42" t="s">
        <v>216</v>
      </c>
      <c r="F43" s="56">
        <v>100000000</v>
      </c>
      <c r="G43" s="56">
        <v>0</v>
      </c>
      <c r="H43" s="17">
        <f t="shared" si="1"/>
        <v>100000000</v>
      </c>
      <c r="I43" s="17">
        <f t="shared" si="0"/>
        <v>0</v>
      </c>
    </row>
    <row r="44" spans="1:9" ht="22.5">
      <c r="A44" s="49">
        <v>785</v>
      </c>
      <c r="B44" s="53">
        <v>28</v>
      </c>
      <c r="C44" s="42" t="s">
        <v>231</v>
      </c>
      <c r="D44" s="49">
        <v>420</v>
      </c>
      <c r="E44" s="42" t="s">
        <v>34</v>
      </c>
      <c r="F44" s="56">
        <v>900000</v>
      </c>
      <c r="G44" s="56">
        <v>0</v>
      </c>
      <c r="H44" s="17">
        <f t="shared" si="1"/>
        <v>900000</v>
      </c>
      <c r="I44" s="17">
        <f t="shared" si="0"/>
        <v>0</v>
      </c>
    </row>
    <row r="45" spans="1:9" ht="22.5">
      <c r="A45" s="49">
        <v>785</v>
      </c>
      <c r="B45" s="53">
        <v>28</v>
      </c>
      <c r="C45" s="42" t="s">
        <v>231</v>
      </c>
      <c r="D45" s="49">
        <v>424</v>
      </c>
      <c r="E45" s="42" t="s">
        <v>96</v>
      </c>
      <c r="F45" s="56">
        <v>250000</v>
      </c>
      <c r="G45" s="56">
        <v>0</v>
      </c>
      <c r="H45" s="17">
        <f t="shared" si="1"/>
        <v>250000</v>
      </c>
      <c r="I45" s="17">
        <f t="shared" si="0"/>
        <v>0</v>
      </c>
    </row>
    <row r="46" spans="1:9" ht="22.5">
      <c r="A46" s="49">
        <v>785</v>
      </c>
      <c r="B46" s="53">
        <v>28</v>
      </c>
      <c r="C46" s="42" t="s">
        <v>231</v>
      </c>
      <c r="D46" s="49">
        <v>425</v>
      </c>
      <c r="E46" s="42" t="s">
        <v>112</v>
      </c>
      <c r="F46" s="56">
        <v>1350000</v>
      </c>
      <c r="G46" s="56">
        <v>0</v>
      </c>
      <c r="H46" s="17">
        <f t="shared" si="1"/>
        <v>1350000</v>
      </c>
      <c r="I46" s="17">
        <f t="shared" si="0"/>
        <v>0</v>
      </c>
    </row>
    <row r="47" spans="1:9" ht="22.5">
      <c r="A47" s="49">
        <v>785</v>
      </c>
      <c r="B47" s="53">
        <v>28</v>
      </c>
      <c r="C47" s="42" t="s">
        <v>231</v>
      </c>
      <c r="D47" s="49">
        <v>426</v>
      </c>
      <c r="E47" s="42" t="s">
        <v>141</v>
      </c>
      <c r="F47" s="56">
        <v>700000</v>
      </c>
      <c r="G47" s="56">
        <v>0</v>
      </c>
      <c r="H47" s="17">
        <f t="shared" si="1"/>
        <v>700000</v>
      </c>
      <c r="I47" s="17">
        <f t="shared" si="0"/>
        <v>0</v>
      </c>
    </row>
    <row r="48" spans="1:9" ht="22.5">
      <c r="A48" s="49">
        <v>785</v>
      </c>
      <c r="B48" s="53">
        <v>28</v>
      </c>
      <c r="C48" s="42" t="s">
        <v>231</v>
      </c>
      <c r="D48" s="49">
        <v>480</v>
      </c>
      <c r="E48" s="42" t="s">
        <v>161</v>
      </c>
      <c r="F48" s="56">
        <v>11300000</v>
      </c>
      <c r="G48" s="56">
        <v>0</v>
      </c>
      <c r="H48" s="17">
        <f t="shared" si="1"/>
        <v>11300000</v>
      </c>
      <c r="I48" s="17">
        <f t="shared" si="0"/>
        <v>0</v>
      </c>
    </row>
    <row r="49" spans="1:9" ht="22.5">
      <c r="A49" s="49">
        <v>785</v>
      </c>
      <c r="B49" s="53">
        <v>28</v>
      </c>
      <c r="C49" s="42" t="s">
        <v>231</v>
      </c>
      <c r="D49" s="49">
        <v>481</v>
      </c>
      <c r="E49" s="54" t="s">
        <v>184</v>
      </c>
      <c r="F49" s="56">
        <v>300000</v>
      </c>
      <c r="G49" s="56">
        <v>0</v>
      </c>
      <c r="H49" s="17">
        <f t="shared" si="1"/>
        <v>300000</v>
      </c>
      <c r="I49" s="17">
        <f t="shared" si="0"/>
        <v>0</v>
      </c>
    </row>
    <row r="50" spans="1:9" ht="22.5">
      <c r="A50" s="49">
        <v>785</v>
      </c>
      <c r="B50" s="53">
        <v>28</v>
      </c>
      <c r="C50" s="42" t="s">
        <v>231</v>
      </c>
      <c r="D50" s="49">
        <v>485</v>
      </c>
      <c r="E50" s="54" t="s">
        <v>226</v>
      </c>
      <c r="F50" s="56">
        <v>6700000</v>
      </c>
      <c r="G50" s="56">
        <v>0</v>
      </c>
      <c r="H50" s="17">
        <f t="shared" si="1"/>
        <v>6700000</v>
      </c>
      <c r="I50" s="17">
        <f t="shared" si="0"/>
        <v>0</v>
      </c>
    </row>
    <row r="51" spans="1:9" ht="15" customHeight="1">
      <c r="A51" s="97" t="s">
        <v>205</v>
      </c>
      <c r="B51" s="105"/>
      <c r="C51" s="105"/>
      <c r="D51" s="105"/>
      <c r="E51" s="106"/>
      <c r="F51" s="51">
        <f>SUM(F3:F50)</f>
        <v>1214400000</v>
      </c>
      <c r="G51" s="51">
        <f>SUM(G3:G50)</f>
        <v>60945563</v>
      </c>
      <c r="H51" s="51">
        <f>SUM(F51-G51)</f>
        <v>1153454437</v>
      </c>
      <c r="I51" s="51">
        <f t="shared" si="0"/>
        <v>5.0185740283267455</v>
      </c>
    </row>
    <row r="52" spans="1:9">
      <c r="C52" t="s">
        <v>228</v>
      </c>
    </row>
    <row r="53" spans="1:9">
      <c r="C53" t="s">
        <v>229</v>
      </c>
    </row>
    <row r="54" spans="1:9">
      <c r="C54" t="s">
        <v>230</v>
      </c>
    </row>
  </sheetData>
  <protectedRanges>
    <protectedRange sqref="A1" name="Range1_1_1_1"/>
  </protectedRanges>
  <mergeCells count="4">
    <mergeCell ref="A1:I1"/>
    <mergeCell ref="B2:C2"/>
    <mergeCell ref="D2:E2"/>
    <mergeCell ref="A51:E5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L7" sqref="L7"/>
    </sheetView>
  </sheetViews>
  <sheetFormatPr defaultColWidth="9" defaultRowHeight="15"/>
  <cols>
    <col min="1" max="1" width="6.7109375" customWidth="1"/>
    <col min="2" max="2" width="7.140625" customWidth="1"/>
    <col min="3" max="3" width="31.85546875" customWidth="1"/>
    <col min="4" max="4" width="7.85546875" customWidth="1"/>
    <col min="5" max="5" width="26.140625" customWidth="1"/>
    <col min="6" max="6" width="13.28515625" style="57" customWidth="1"/>
    <col min="7" max="7" width="14.7109375" style="66" customWidth="1"/>
    <col min="8" max="8" width="14.7109375" customWidth="1"/>
    <col min="9" max="9" width="8.42578125" customWidth="1"/>
  </cols>
  <sheetData>
    <row r="1" spans="1:9" ht="20.25" customHeight="1">
      <c r="A1" s="100" t="s">
        <v>233</v>
      </c>
      <c r="B1" s="101"/>
      <c r="C1" s="101"/>
      <c r="D1" s="101"/>
      <c r="E1" s="101"/>
      <c r="F1" s="101"/>
      <c r="G1" s="101"/>
      <c r="H1" s="101"/>
      <c r="I1" s="102"/>
    </row>
    <row r="2" spans="1:9">
      <c r="A2" s="48" t="s">
        <v>209</v>
      </c>
      <c r="B2" s="103" t="s">
        <v>0</v>
      </c>
      <c r="C2" s="104"/>
      <c r="D2" s="103" t="s">
        <v>1</v>
      </c>
      <c r="E2" s="104"/>
      <c r="F2" s="60" t="s">
        <v>2</v>
      </c>
      <c r="G2" s="48" t="s">
        <v>3</v>
      </c>
      <c r="H2" s="61" t="s">
        <v>4</v>
      </c>
      <c r="I2" s="48" t="s">
        <v>5</v>
      </c>
    </row>
    <row r="3" spans="1:9" ht="22.5">
      <c r="A3" s="49" t="s">
        <v>6</v>
      </c>
      <c r="B3" s="49" t="s">
        <v>7</v>
      </c>
      <c r="C3" s="42" t="s">
        <v>8</v>
      </c>
      <c r="D3" s="49" t="s">
        <v>9</v>
      </c>
      <c r="E3" s="42" t="s">
        <v>10</v>
      </c>
      <c r="F3" s="62">
        <v>481800000</v>
      </c>
      <c r="G3" s="67">
        <v>64905362</v>
      </c>
      <c r="H3" s="64">
        <f>F3:F51-G3:G51</f>
        <v>416894638</v>
      </c>
      <c r="I3" s="17">
        <f t="shared" ref="I3:I51" si="0">G3/F3*100</f>
        <v>13.471432544624326</v>
      </c>
    </row>
    <row r="4" spans="1:9" ht="22.5">
      <c r="A4" s="49" t="s">
        <v>6</v>
      </c>
      <c r="B4" s="49" t="s">
        <v>7</v>
      </c>
      <c r="C4" s="42" t="s">
        <v>8</v>
      </c>
      <c r="D4" s="49" t="s">
        <v>20</v>
      </c>
      <c r="E4" s="42" t="s">
        <v>210</v>
      </c>
      <c r="F4" s="62">
        <v>187500000</v>
      </c>
      <c r="G4" s="67">
        <v>25264128</v>
      </c>
      <c r="H4" s="64">
        <f t="shared" ref="H4:H50" si="1">F4-G4</f>
        <v>162235872</v>
      </c>
      <c r="I4" s="17">
        <f t="shared" si="0"/>
        <v>13.474201599999999</v>
      </c>
    </row>
    <row r="5" spans="1:9" ht="22.5">
      <c r="A5" s="49">
        <v>630</v>
      </c>
      <c r="B5" s="49">
        <v>20</v>
      </c>
      <c r="C5" s="42" t="s">
        <v>8</v>
      </c>
      <c r="D5" s="49">
        <v>404</v>
      </c>
      <c r="E5" s="42" t="s">
        <v>30</v>
      </c>
      <c r="F5" s="62">
        <v>8000000</v>
      </c>
      <c r="G5" s="56">
        <v>0</v>
      </c>
      <c r="H5" s="64">
        <f t="shared" si="1"/>
        <v>8000000</v>
      </c>
      <c r="I5" s="17">
        <f t="shared" si="0"/>
        <v>0</v>
      </c>
    </row>
    <row r="6" spans="1:9" ht="22.5">
      <c r="A6" s="49" t="s">
        <v>6</v>
      </c>
      <c r="B6" s="49" t="s">
        <v>7</v>
      </c>
      <c r="C6" s="42" t="s">
        <v>8</v>
      </c>
      <c r="D6" s="49" t="s">
        <v>33</v>
      </c>
      <c r="E6" s="42" t="s">
        <v>34</v>
      </c>
      <c r="F6" s="62">
        <v>45000000</v>
      </c>
      <c r="G6" s="67">
        <v>6878314</v>
      </c>
      <c r="H6" s="64">
        <f t="shared" si="1"/>
        <v>38121686</v>
      </c>
      <c r="I6" s="17">
        <f t="shared" si="0"/>
        <v>15.285142222222223</v>
      </c>
    </row>
    <row r="7" spans="1:9" ht="22.5">
      <c r="A7" s="49" t="s">
        <v>6</v>
      </c>
      <c r="B7" s="49" t="s">
        <v>7</v>
      </c>
      <c r="C7" s="42" t="s">
        <v>8</v>
      </c>
      <c r="D7" s="49" t="s">
        <v>212</v>
      </c>
      <c r="E7" s="42" t="s">
        <v>48</v>
      </c>
      <c r="F7" s="62">
        <v>50000000</v>
      </c>
      <c r="G7" s="67">
        <v>9091675</v>
      </c>
      <c r="H7" s="64">
        <f t="shared" si="1"/>
        <v>40908325</v>
      </c>
      <c r="I7" s="17">
        <f t="shared" si="0"/>
        <v>18.183350000000001</v>
      </c>
    </row>
    <row r="8" spans="1:9" ht="22.5">
      <c r="A8" s="49" t="s">
        <v>6</v>
      </c>
      <c r="B8" s="49" t="s">
        <v>7</v>
      </c>
      <c r="C8" s="42" t="s">
        <v>8</v>
      </c>
      <c r="D8" s="49" t="s">
        <v>73</v>
      </c>
      <c r="E8" s="42" t="s">
        <v>74</v>
      </c>
      <c r="F8" s="62">
        <v>15000000</v>
      </c>
      <c r="G8" s="67">
        <v>1072428</v>
      </c>
      <c r="H8" s="64">
        <f t="shared" si="1"/>
        <v>13927572</v>
      </c>
      <c r="I8" s="17">
        <f t="shared" si="0"/>
        <v>7.1495199999999999</v>
      </c>
    </row>
    <row r="9" spans="1:9" ht="22.5">
      <c r="A9" s="49" t="s">
        <v>6</v>
      </c>
      <c r="B9" s="49" t="s">
        <v>7</v>
      </c>
      <c r="C9" s="42" t="s">
        <v>8</v>
      </c>
      <c r="D9" s="49" t="s">
        <v>95</v>
      </c>
      <c r="E9" s="42" t="s">
        <v>96</v>
      </c>
      <c r="F9" s="62">
        <v>30000000</v>
      </c>
      <c r="G9" s="67">
        <v>3176250</v>
      </c>
      <c r="H9" s="64">
        <f t="shared" si="1"/>
        <v>26823750</v>
      </c>
      <c r="I9" s="17">
        <f t="shared" si="0"/>
        <v>10.5875</v>
      </c>
    </row>
    <row r="10" spans="1:9" ht="22.5">
      <c r="A10" s="49" t="s">
        <v>6</v>
      </c>
      <c r="B10" s="49" t="s">
        <v>7</v>
      </c>
      <c r="C10" s="42" t="s">
        <v>8</v>
      </c>
      <c r="D10" s="49" t="s">
        <v>111</v>
      </c>
      <c r="E10" s="42" t="s">
        <v>112</v>
      </c>
      <c r="F10" s="62">
        <v>13500000</v>
      </c>
      <c r="G10" s="67">
        <v>1452881</v>
      </c>
      <c r="H10" s="64">
        <f t="shared" si="1"/>
        <v>12047119</v>
      </c>
      <c r="I10" s="17">
        <f t="shared" si="0"/>
        <v>10.762081481481481</v>
      </c>
    </row>
    <row r="11" spans="1:9" ht="22.5">
      <c r="A11" s="49" t="s">
        <v>6</v>
      </c>
      <c r="B11" s="49" t="s">
        <v>7</v>
      </c>
      <c r="C11" s="42" t="s">
        <v>8</v>
      </c>
      <c r="D11" s="49" t="s">
        <v>140</v>
      </c>
      <c r="E11" s="42" t="s">
        <v>141</v>
      </c>
      <c r="F11" s="62">
        <v>25000000</v>
      </c>
      <c r="G11" s="67">
        <v>2826640</v>
      </c>
      <c r="H11" s="64">
        <f t="shared" si="1"/>
        <v>22173360</v>
      </c>
      <c r="I11" s="17">
        <f t="shared" si="0"/>
        <v>11.306560000000001</v>
      </c>
    </row>
    <row r="12" spans="1:9" ht="22.5">
      <c r="A12" s="49" t="s">
        <v>6</v>
      </c>
      <c r="B12" s="49" t="s">
        <v>7</v>
      </c>
      <c r="C12" s="42" t="s">
        <v>8</v>
      </c>
      <c r="D12" s="49" t="s">
        <v>151</v>
      </c>
      <c r="E12" s="42" t="s">
        <v>152</v>
      </c>
      <c r="F12" s="62">
        <v>40000000</v>
      </c>
      <c r="G12" s="67">
        <v>4201296</v>
      </c>
      <c r="H12" s="64">
        <f t="shared" si="1"/>
        <v>35798704</v>
      </c>
      <c r="I12" s="17">
        <f t="shared" si="0"/>
        <v>10.50324</v>
      </c>
    </row>
    <row r="13" spans="1:9" ht="22.5">
      <c r="A13" s="49" t="s">
        <v>6</v>
      </c>
      <c r="B13" s="49" t="s">
        <v>7</v>
      </c>
      <c r="C13" s="42" t="s">
        <v>8</v>
      </c>
      <c r="D13" s="49" t="s">
        <v>153</v>
      </c>
      <c r="E13" s="42" t="s">
        <v>154</v>
      </c>
      <c r="F13" s="62">
        <v>3000000</v>
      </c>
      <c r="G13" s="67">
        <v>392960</v>
      </c>
      <c r="H13" s="64">
        <f t="shared" si="1"/>
        <v>2607040</v>
      </c>
      <c r="I13" s="17">
        <f t="shared" si="0"/>
        <v>13.098666666666666</v>
      </c>
    </row>
    <row r="14" spans="1:9" ht="22.5">
      <c r="A14" s="49" t="s">
        <v>6</v>
      </c>
      <c r="B14" s="49" t="s">
        <v>7</v>
      </c>
      <c r="C14" s="42" t="s">
        <v>8</v>
      </c>
      <c r="D14" s="49" t="s">
        <v>160</v>
      </c>
      <c r="E14" s="42" t="s">
        <v>161</v>
      </c>
      <c r="F14" s="62">
        <v>32000000</v>
      </c>
      <c r="G14" s="67">
        <v>2355404</v>
      </c>
      <c r="H14" s="64">
        <f t="shared" si="1"/>
        <v>29644596</v>
      </c>
      <c r="I14" s="17">
        <f t="shared" si="0"/>
        <v>7.3606375000000002</v>
      </c>
    </row>
    <row r="15" spans="1:9" ht="22.5">
      <c r="A15" s="49" t="s">
        <v>6</v>
      </c>
      <c r="B15" s="49" t="s">
        <v>7</v>
      </c>
      <c r="C15" s="42" t="s">
        <v>8</v>
      </c>
      <c r="D15" s="49" t="s">
        <v>222</v>
      </c>
      <c r="E15" s="42" t="s">
        <v>168</v>
      </c>
      <c r="F15" s="62">
        <v>3900000</v>
      </c>
      <c r="G15" s="67">
        <v>0</v>
      </c>
      <c r="H15" s="64">
        <f t="shared" si="1"/>
        <v>3900000</v>
      </c>
      <c r="I15" s="17">
        <f t="shared" si="0"/>
        <v>0</v>
      </c>
    </row>
    <row r="16" spans="1:9" ht="21.75" customHeight="1">
      <c r="A16" s="49" t="s">
        <v>6</v>
      </c>
      <c r="B16" s="49" t="s">
        <v>7</v>
      </c>
      <c r="C16" s="42" t="s">
        <v>8</v>
      </c>
      <c r="D16" s="49" t="s">
        <v>172</v>
      </c>
      <c r="E16" s="42" t="s">
        <v>223</v>
      </c>
      <c r="F16" s="62">
        <v>60000000</v>
      </c>
      <c r="G16" s="56">
        <v>109725</v>
      </c>
      <c r="H16" s="64">
        <f t="shared" si="1"/>
        <v>59890275</v>
      </c>
      <c r="I16" s="17">
        <f t="shared" si="0"/>
        <v>0.18287500000000001</v>
      </c>
    </row>
    <row r="17" spans="1:9">
      <c r="A17" s="49" t="s">
        <v>6</v>
      </c>
      <c r="B17" s="49" t="s">
        <v>178</v>
      </c>
      <c r="C17" s="52" t="s">
        <v>179</v>
      </c>
      <c r="D17" s="49" t="s">
        <v>111</v>
      </c>
      <c r="E17" s="42" t="s">
        <v>112</v>
      </c>
      <c r="F17" s="62">
        <v>12000000</v>
      </c>
      <c r="G17" s="56">
        <v>439565</v>
      </c>
      <c r="H17" s="64">
        <f t="shared" si="1"/>
        <v>11560435</v>
      </c>
      <c r="I17" s="17">
        <f t="shared" si="0"/>
        <v>3.6630416666666665</v>
      </c>
    </row>
    <row r="18" spans="1:9">
      <c r="A18" s="49" t="s">
        <v>6</v>
      </c>
      <c r="B18" s="49" t="s">
        <v>178</v>
      </c>
      <c r="C18" s="52" t="s">
        <v>179</v>
      </c>
      <c r="D18" s="49" t="s">
        <v>140</v>
      </c>
      <c r="E18" s="42" t="s">
        <v>141</v>
      </c>
      <c r="F18" s="62">
        <v>5400000</v>
      </c>
      <c r="G18" s="56">
        <v>43644</v>
      </c>
      <c r="H18" s="64">
        <f t="shared" si="1"/>
        <v>5356356</v>
      </c>
      <c r="I18" s="17">
        <f t="shared" si="0"/>
        <v>0.80822222222222218</v>
      </c>
    </row>
    <row r="19" spans="1:9">
      <c r="A19" s="49" t="s">
        <v>6</v>
      </c>
      <c r="B19" s="49" t="s">
        <v>180</v>
      </c>
      <c r="C19" s="52" t="s">
        <v>181</v>
      </c>
      <c r="D19" s="49" t="s">
        <v>95</v>
      </c>
      <c r="E19" s="42" t="s">
        <v>96</v>
      </c>
      <c r="F19" s="62">
        <v>10000000</v>
      </c>
      <c r="G19" s="56">
        <v>0</v>
      </c>
      <c r="H19" s="64">
        <f t="shared" si="1"/>
        <v>10000000</v>
      </c>
      <c r="I19" s="17">
        <f t="shared" si="0"/>
        <v>0</v>
      </c>
    </row>
    <row r="20" spans="1:9">
      <c r="A20" s="49" t="s">
        <v>224</v>
      </c>
      <c r="B20" s="49">
        <v>22</v>
      </c>
      <c r="C20" s="52" t="s">
        <v>181</v>
      </c>
      <c r="D20" s="49">
        <v>425</v>
      </c>
      <c r="E20" s="42" t="s">
        <v>112</v>
      </c>
      <c r="F20" s="62">
        <v>1000000</v>
      </c>
      <c r="G20" s="56">
        <v>0</v>
      </c>
      <c r="H20" s="64">
        <f t="shared" si="1"/>
        <v>1000000</v>
      </c>
      <c r="I20" s="17">
        <f t="shared" si="0"/>
        <v>0</v>
      </c>
    </row>
    <row r="21" spans="1:9">
      <c r="A21" s="49" t="s">
        <v>6</v>
      </c>
      <c r="B21" s="49" t="s">
        <v>180</v>
      </c>
      <c r="C21" s="52" t="s">
        <v>181</v>
      </c>
      <c r="D21" s="49" t="s">
        <v>160</v>
      </c>
      <c r="E21" s="42" t="s">
        <v>161</v>
      </c>
      <c r="F21" s="62">
        <v>2500000</v>
      </c>
      <c r="G21" s="58">
        <v>0</v>
      </c>
      <c r="H21" s="64">
        <f t="shared" si="1"/>
        <v>2500000</v>
      </c>
      <c r="I21" s="17">
        <f t="shared" si="0"/>
        <v>0</v>
      </c>
    </row>
    <row r="22" spans="1:9">
      <c r="A22" s="49" t="s">
        <v>6</v>
      </c>
      <c r="B22" s="49" t="s">
        <v>180</v>
      </c>
      <c r="C22" s="52" t="s">
        <v>181</v>
      </c>
      <c r="D22" s="49" t="s">
        <v>183</v>
      </c>
      <c r="E22" s="42" t="s">
        <v>184</v>
      </c>
      <c r="F22" s="62">
        <v>11000000</v>
      </c>
      <c r="G22" s="56">
        <v>0</v>
      </c>
      <c r="H22" s="64">
        <f t="shared" si="1"/>
        <v>11000000</v>
      </c>
      <c r="I22" s="17">
        <f t="shared" si="0"/>
        <v>0</v>
      </c>
    </row>
    <row r="23" spans="1:9">
      <c r="A23" s="49" t="s">
        <v>6</v>
      </c>
      <c r="B23" s="49" t="s">
        <v>187</v>
      </c>
      <c r="C23" s="52" t="s">
        <v>188</v>
      </c>
      <c r="D23" s="49" t="s">
        <v>73</v>
      </c>
      <c r="E23" s="42" t="s">
        <v>74</v>
      </c>
      <c r="F23" s="62">
        <v>300000</v>
      </c>
      <c r="G23" s="56">
        <v>0</v>
      </c>
      <c r="H23" s="64">
        <f t="shared" si="1"/>
        <v>300000</v>
      </c>
      <c r="I23" s="17">
        <f t="shared" si="0"/>
        <v>0</v>
      </c>
    </row>
    <row r="24" spans="1:9">
      <c r="A24" s="49" t="s">
        <v>6</v>
      </c>
      <c r="B24" s="49" t="s">
        <v>187</v>
      </c>
      <c r="C24" s="52" t="s">
        <v>188</v>
      </c>
      <c r="D24" s="49" t="s">
        <v>95</v>
      </c>
      <c r="E24" s="42" t="s">
        <v>96</v>
      </c>
      <c r="F24" s="62">
        <v>2000000</v>
      </c>
      <c r="G24" s="56">
        <v>0</v>
      </c>
      <c r="H24" s="64">
        <f t="shared" si="1"/>
        <v>2000000</v>
      </c>
      <c r="I24" s="17">
        <f t="shared" si="0"/>
        <v>0</v>
      </c>
    </row>
    <row r="25" spans="1:9">
      <c r="A25" s="49" t="s">
        <v>6</v>
      </c>
      <c r="B25" s="49" t="s">
        <v>187</v>
      </c>
      <c r="C25" s="52" t="s">
        <v>188</v>
      </c>
      <c r="D25" s="49">
        <v>425</v>
      </c>
      <c r="E25" s="42" t="s">
        <v>112</v>
      </c>
      <c r="F25" s="62">
        <v>2950000</v>
      </c>
      <c r="G25" s="56">
        <v>5450</v>
      </c>
      <c r="H25" s="64">
        <f t="shared" si="1"/>
        <v>2944550</v>
      </c>
      <c r="I25" s="17">
        <f t="shared" si="0"/>
        <v>0.18474576271186441</v>
      </c>
    </row>
    <row r="26" spans="1:9">
      <c r="A26" s="49">
        <v>630</v>
      </c>
      <c r="B26" s="49">
        <v>23</v>
      </c>
      <c r="C26" s="52" t="s">
        <v>188</v>
      </c>
      <c r="D26" s="49">
        <v>426</v>
      </c>
      <c r="E26" s="42" t="s">
        <v>141</v>
      </c>
      <c r="F26" s="62">
        <v>500000</v>
      </c>
      <c r="G26" s="56">
        <v>0</v>
      </c>
      <c r="H26" s="64">
        <f t="shared" si="1"/>
        <v>500000</v>
      </c>
      <c r="I26" s="17">
        <f t="shared" si="0"/>
        <v>0</v>
      </c>
    </row>
    <row r="27" spans="1:9">
      <c r="A27" s="49">
        <v>630</v>
      </c>
      <c r="B27" s="49">
        <v>23</v>
      </c>
      <c r="C27" s="52" t="s">
        <v>188</v>
      </c>
      <c r="D27" s="49">
        <v>480</v>
      </c>
      <c r="E27" s="42" t="s">
        <v>161</v>
      </c>
      <c r="F27" s="62">
        <v>1500000</v>
      </c>
      <c r="G27" s="56">
        <v>833434</v>
      </c>
      <c r="H27" s="64">
        <f t="shared" si="1"/>
        <v>666566</v>
      </c>
      <c r="I27" s="17">
        <f t="shared" si="0"/>
        <v>55.562266666666673</v>
      </c>
    </row>
    <row r="28" spans="1:9">
      <c r="A28" s="49">
        <v>630</v>
      </c>
      <c r="B28" s="49">
        <v>23</v>
      </c>
      <c r="C28" s="52" t="s">
        <v>188</v>
      </c>
      <c r="D28" s="49">
        <v>483</v>
      </c>
      <c r="E28" s="42" t="s">
        <v>168</v>
      </c>
      <c r="F28" s="62">
        <v>550000</v>
      </c>
      <c r="G28" s="56">
        <v>0</v>
      </c>
      <c r="H28" s="64">
        <f t="shared" si="1"/>
        <v>550000</v>
      </c>
      <c r="I28" s="17">
        <f t="shared" si="0"/>
        <v>0</v>
      </c>
    </row>
    <row r="29" spans="1:9" ht="22.5">
      <c r="A29" s="49">
        <v>630</v>
      </c>
      <c r="B29" s="49">
        <v>23</v>
      </c>
      <c r="C29" s="52" t="s">
        <v>188</v>
      </c>
      <c r="D29" s="49">
        <v>485</v>
      </c>
      <c r="E29" s="42" t="s">
        <v>223</v>
      </c>
      <c r="F29" s="62">
        <v>1000000</v>
      </c>
      <c r="G29" s="56">
        <v>0</v>
      </c>
      <c r="H29" s="64">
        <f t="shared" si="1"/>
        <v>1000000</v>
      </c>
      <c r="I29" s="17">
        <f t="shared" si="0"/>
        <v>0</v>
      </c>
    </row>
    <row r="30" spans="1:9">
      <c r="A30" s="49">
        <v>25</v>
      </c>
      <c r="B30" s="49" t="s">
        <v>191</v>
      </c>
      <c r="C30" s="42" t="s">
        <v>192</v>
      </c>
      <c r="D30" s="49" t="s">
        <v>33</v>
      </c>
      <c r="E30" s="42" t="s">
        <v>34</v>
      </c>
      <c r="F30" s="62">
        <v>2000000</v>
      </c>
      <c r="G30" s="56">
        <v>100000</v>
      </c>
      <c r="H30" s="64">
        <f t="shared" si="1"/>
        <v>1900000</v>
      </c>
      <c r="I30" s="17">
        <f t="shared" si="0"/>
        <v>5</v>
      </c>
    </row>
    <row r="31" spans="1:9">
      <c r="A31" s="49">
        <v>630</v>
      </c>
      <c r="B31" s="49" t="s">
        <v>191</v>
      </c>
      <c r="C31" s="42" t="s">
        <v>192</v>
      </c>
      <c r="D31" s="49" t="s">
        <v>95</v>
      </c>
      <c r="E31" s="42" t="s">
        <v>96</v>
      </c>
      <c r="F31" s="62">
        <v>2000000</v>
      </c>
      <c r="G31" s="56">
        <v>118000</v>
      </c>
      <c r="H31" s="64">
        <f t="shared" si="1"/>
        <v>1882000</v>
      </c>
      <c r="I31" s="17">
        <f t="shared" si="0"/>
        <v>5.8999999999999995</v>
      </c>
    </row>
    <row r="32" spans="1:9">
      <c r="A32" s="49" t="s">
        <v>6</v>
      </c>
      <c r="B32" s="49" t="s">
        <v>191</v>
      </c>
      <c r="C32" s="42" t="s">
        <v>192</v>
      </c>
      <c r="D32" s="49" t="s">
        <v>111</v>
      </c>
      <c r="E32" s="42" t="s">
        <v>112</v>
      </c>
      <c r="F32" s="62">
        <v>3500000</v>
      </c>
      <c r="G32" s="56">
        <v>84809</v>
      </c>
      <c r="H32" s="64">
        <f t="shared" si="1"/>
        <v>3415191</v>
      </c>
      <c r="I32" s="17">
        <f t="shared" si="0"/>
        <v>2.4231142857142856</v>
      </c>
    </row>
    <row r="33" spans="1:9">
      <c r="A33" s="49" t="s">
        <v>6</v>
      </c>
      <c r="B33" s="49" t="s">
        <v>191</v>
      </c>
      <c r="C33" s="42" t="s">
        <v>192</v>
      </c>
      <c r="D33" s="49" t="s">
        <v>140</v>
      </c>
      <c r="E33" s="42" t="s">
        <v>141</v>
      </c>
      <c r="F33" s="62">
        <v>1500000</v>
      </c>
      <c r="G33" s="56">
        <v>61736</v>
      </c>
      <c r="H33" s="64">
        <f t="shared" si="1"/>
        <v>1438264</v>
      </c>
      <c r="I33" s="17">
        <f t="shared" si="0"/>
        <v>4.115733333333333</v>
      </c>
    </row>
    <row r="34" spans="1:9" ht="22.5">
      <c r="A34" s="49" t="s">
        <v>6</v>
      </c>
      <c r="B34" s="49" t="s">
        <v>191</v>
      </c>
      <c r="C34" s="42" t="s">
        <v>192</v>
      </c>
      <c r="D34" s="49" t="s">
        <v>172</v>
      </c>
      <c r="E34" s="42" t="s">
        <v>173</v>
      </c>
      <c r="F34" s="62">
        <v>6000000</v>
      </c>
      <c r="G34" s="56">
        <v>0</v>
      </c>
      <c r="H34" s="64">
        <f t="shared" si="1"/>
        <v>6000000</v>
      </c>
      <c r="I34" s="17">
        <f t="shared" si="0"/>
        <v>0</v>
      </c>
    </row>
    <row r="35" spans="1:9">
      <c r="A35" s="49" t="s">
        <v>6</v>
      </c>
      <c r="B35" s="49" t="s">
        <v>198</v>
      </c>
      <c r="C35" s="42" t="s">
        <v>199</v>
      </c>
      <c r="D35" s="49">
        <v>420</v>
      </c>
      <c r="E35" s="42" t="s">
        <v>34</v>
      </c>
      <c r="F35" s="62">
        <v>1000000</v>
      </c>
      <c r="G35" s="59">
        <v>0</v>
      </c>
      <c r="H35" s="64">
        <f t="shared" si="1"/>
        <v>1000000</v>
      </c>
      <c r="I35" s="17">
        <f t="shared" si="0"/>
        <v>0</v>
      </c>
    </row>
    <row r="36" spans="1:9">
      <c r="A36" s="49" t="s">
        <v>6</v>
      </c>
      <c r="B36" s="49" t="s">
        <v>198</v>
      </c>
      <c r="C36" s="42" t="s">
        <v>199</v>
      </c>
      <c r="D36" s="49" t="s">
        <v>111</v>
      </c>
      <c r="E36" s="42" t="s">
        <v>112</v>
      </c>
      <c r="F36" s="62">
        <v>8000000</v>
      </c>
      <c r="G36" s="59">
        <v>0</v>
      </c>
      <c r="H36" s="64">
        <f t="shared" si="1"/>
        <v>8000000</v>
      </c>
      <c r="I36" s="17">
        <f t="shared" si="0"/>
        <v>0</v>
      </c>
    </row>
    <row r="37" spans="1:9">
      <c r="A37" s="49">
        <v>630</v>
      </c>
      <c r="B37" s="49">
        <v>27</v>
      </c>
      <c r="C37" s="42" t="s">
        <v>199</v>
      </c>
      <c r="D37" s="49">
        <v>426</v>
      </c>
      <c r="E37" s="42" t="s">
        <v>141</v>
      </c>
      <c r="F37" s="62">
        <v>1000000</v>
      </c>
      <c r="G37" s="59">
        <v>0</v>
      </c>
      <c r="H37" s="64">
        <f t="shared" si="1"/>
        <v>1000000</v>
      </c>
      <c r="I37" s="17">
        <f t="shared" si="0"/>
        <v>0</v>
      </c>
    </row>
    <row r="38" spans="1:9">
      <c r="A38" s="49">
        <v>630</v>
      </c>
      <c r="B38" s="49">
        <v>29</v>
      </c>
      <c r="C38" s="42" t="s">
        <v>206</v>
      </c>
      <c r="D38" s="49">
        <v>423</v>
      </c>
      <c r="E38" s="42" t="s">
        <v>74</v>
      </c>
      <c r="F38" s="62">
        <v>500000</v>
      </c>
      <c r="G38" s="56">
        <v>0</v>
      </c>
      <c r="H38" s="64">
        <f t="shared" si="1"/>
        <v>500000</v>
      </c>
      <c r="I38" s="17">
        <f t="shared" si="0"/>
        <v>0</v>
      </c>
    </row>
    <row r="39" spans="1:9">
      <c r="A39" s="49">
        <v>630</v>
      </c>
      <c r="B39" s="49">
        <v>29</v>
      </c>
      <c r="C39" s="42" t="s">
        <v>206</v>
      </c>
      <c r="D39" s="49">
        <v>424</v>
      </c>
      <c r="E39" s="42" t="s">
        <v>96</v>
      </c>
      <c r="F39" s="62">
        <v>1000000</v>
      </c>
      <c r="G39" s="56">
        <v>0</v>
      </c>
      <c r="H39" s="64">
        <f t="shared" si="1"/>
        <v>1000000</v>
      </c>
      <c r="I39" s="17">
        <f t="shared" si="0"/>
        <v>0</v>
      </c>
    </row>
    <row r="40" spans="1:9">
      <c r="A40" s="49">
        <v>630</v>
      </c>
      <c r="B40" s="49">
        <v>29</v>
      </c>
      <c r="C40" s="42" t="s">
        <v>206</v>
      </c>
      <c r="D40" s="49">
        <v>425</v>
      </c>
      <c r="E40" s="42" t="s">
        <v>112</v>
      </c>
      <c r="F40" s="62">
        <v>1500000</v>
      </c>
      <c r="G40" s="56">
        <v>0</v>
      </c>
      <c r="H40" s="64">
        <f t="shared" si="1"/>
        <v>1500000</v>
      </c>
      <c r="I40" s="17">
        <f t="shared" si="0"/>
        <v>0</v>
      </c>
    </row>
    <row r="41" spans="1:9">
      <c r="A41" s="49">
        <v>630</v>
      </c>
      <c r="B41" s="49">
        <v>29</v>
      </c>
      <c r="C41" s="42" t="s">
        <v>206</v>
      </c>
      <c r="D41" s="49">
        <v>426</v>
      </c>
      <c r="E41" s="42" t="s">
        <v>141</v>
      </c>
      <c r="F41" s="62">
        <v>500000</v>
      </c>
      <c r="G41" s="56">
        <v>0</v>
      </c>
      <c r="H41" s="64">
        <f t="shared" si="1"/>
        <v>500000</v>
      </c>
      <c r="I41" s="17">
        <f t="shared" si="0"/>
        <v>0</v>
      </c>
    </row>
    <row r="42" spans="1:9">
      <c r="A42" s="49">
        <v>630</v>
      </c>
      <c r="B42" s="49">
        <v>29</v>
      </c>
      <c r="C42" s="42" t="s">
        <v>206</v>
      </c>
      <c r="D42" s="49">
        <v>480</v>
      </c>
      <c r="E42" s="42" t="s">
        <v>161</v>
      </c>
      <c r="F42" s="62">
        <v>19000000</v>
      </c>
      <c r="G42" s="56">
        <v>0</v>
      </c>
      <c r="H42" s="64">
        <f t="shared" si="1"/>
        <v>19000000</v>
      </c>
      <c r="I42" s="17">
        <f t="shared" si="0"/>
        <v>0</v>
      </c>
    </row>
    <row r="43" spans="1:9">
      <c r="A43" s="49">
        <v>630</v>
      </c>
      <c r="B43" s="49">
        <v>29</v>
      </c>
      <c r="C43" s="42" t="s">
        <v>206</v>
      </c>
      <c r="D43" s="55">
        <v>482</v>
      </c>
      <c r="E43" s="42" t="s">
        <v>216</v>
      </c>
      <c r="F43" s="62">
        <v>100000000</v>
      </c>
      <c r="G43" s="56">
        <v>0</v>
      </c>
      <c r="H43" s="64">
        <f t="shared" si="1"/>
        <v>100000000</v>
      </c>
      <c r="I43" s="17">
        <f t="shared" si="0"/>
        <v>0</v>
      </c>
    </row>
    <row r="44" spans="1:9" ht="22.5">
      <c r="A44" s="49">
        <v>785</v>
      </c>
      <c r="B44" s="53">
        <v>28</v>
      </c>
      <c r="C44" s="42" t="s">
        <v>231</v>
      </c>
      <c r="D44" s="49">
        <v>420</v>
      </c>
      <c r="E44" s="42" t="s">
        <v>34</v>
      </c>
      <c r="F44" s="62">
        <v>900000</v>
      </c>
      <c r="G44" s="56">
        <v>0</v>
      </c>
      <c r="H44" s="64">
        <f t="shared" si="1"/>
        <v>900000</v>
      </c>
      <c r="I44" s="17">
        <f t="shared" si="0"/>
        <v>0</v>
      </c>
    </row>
    <row r="45" spans="1:9" ht="22.5">
      <c r="A45" s="49">
        <v>785</v>
      </c>
      <c r="B45" s="53">
        <v>28</v>
      </c>
      <c r="C45" s="42" t="s">
        <v>231</v>
      </c>
      <c r="D45" s="49">
        <v>424</v>
      </c>
      <c r="E45" s="42" t="s">
        <v>96</v>
      </c>
      <c r="F45" s="62">
        <v>250000</v>
      </c>
      <c r="G45" s="56">
        <v>27500</v>
      </c>
      <c r="H45" s="64">
        <f t="shared" si="1"/>
        <v>222500</v>
      </c>
      <c r="I45" s="17">
        <f t="shared" si="0"/>
        <v>11</v>
      </c>
    </row>
    <row r="46" spans="1:9" ht="22.5">
      <c r="A46" s="49">
        <v>785</v>
      </c>
      <c r="B46" s="53">
        <v>28</v>
      </c>
      <c r="C46" s="42" t="s">
        <v>231</v>
      </c>
      <c r="D46" s="49">
        <v>425</v>
      </c>
      <c r="E46" s="42" t="s">
        <v>112</v>
      </c>
      <c r="F46" s="62">
        <v>1350000</v>
      </c>
      <c r="G46" s="56">
        <v>264000</v>
      </c>
      <c r="H46" s="64">
        <f t="shared" si="1"/>
        <v>1086000</v>
      </c>
      <c r="I46" s="17">
        <f t="shared" si="0"/>
        <v>19.555555555555557</v>
      </c>
    </row>
    <row r="47" spans="1:9" ht="22.5">
      <c r="A47" s="49">
        <v>785</v>
      </c>
      <c r="B47" s="53">
        <v>28</v>
      </c>
      <c r="C47" s="42" t="s">
        <v>231</v>
      </c>
      <c r="D47" s="49">
        <v>426</v>
      </c>
      <c r="E47" s="42" t="s">
        <v>141</v>
      </c>
      <c r="F47" s="62">
        <v>700000</v>
      </c>
      <c r="G47" s="56">
        <v>0</v>
      </c>
      <c r="H47" s="64">
        <f t="shared" si="1"/>
        <v>700000</v>
      </c>
      <c r="I47" s="17">
        <f t="shared" si="0"/>
        <v>0</v>
      </c>
    </row>
    <row r="48" spans="1:9" ht="22.5">
      <c r="A48" s="49">
        <v>785</v>
      </c>
      <c r="B48" s="53">
        <v>28</v>
      </c>
      <c r="C48" s="42" t="s">
        <v>231</v>
      </c>
      <c r="D48" s="49">
        <v>480</v>
      </c>
      <c r="E48" s="42" t="s">
        <v>161</v>
      </c>
      <c r="F48" s="62">
        <v>11300000</v>
      </c>
      <c r="G48" s="56">
        <v>0</v>
      </c>
      <c r="H48" s="64">
        <f t="shared" si="1"/>
        <v>11300000</v>
      </c>
      <c r="I48" s="17">
        <f t="shared" si="0"/>
        <v>0</v>
      </c>
    </row>
    <row r="49" spans="1:9" ht="22.5">
      <c r="A49" s="49">
        <v>785</v>
      </c>
      <c r="B49" s="53">
        <v>28</v>
      </c>
      <c r="C49" s="42" t="s">
        <v>231</v>
      </c>
      <c r="D49" s="49">
        <v>481</v>
      </c>
      <c r="E49" s="54" t="s">
        <v>184</v>
      </c>
      <c r="F49" s="62">
        <v>300000</v>
      </c>
      <c r="G49" s="56">
        <v>0</v>
      </c>
      <c r="H49" s="64">
        <f t="shared" si="1"/>
        <v>300000</v>
      </c>
      <c r="I49" s="17">
        <f t="shared" si="0"/>
        <v>0</v>
      </c>
    </row>
    <row r="50" spans="1:9" ht="22.5">
      <c r="A50" s="49">
        <v>785</v>
      </c>
      <c r="B50" s="53">
        <v>28</v>
      </c>
      <c r="C50" s="42" t="s">
        <v>231</v>
      </c>
      <c r="D50" s="49">
        <v>485</v>
      </c>
      <c r="E50" s="54" t="s">
        <v>226</v>
      </c>
      <c r="F50" s="62">
        <v>6700000</v>
      </c>
      <c r="G50" s="56">
        <v>0</v>
      </c>
      <c r="H50" s="64">
        <f t="shared" si="1"/>
        <v>6700000</v>
      </c>
      <c r="I50" s="17">
        <f t="shared" si="0"/>
        <v>0</v>
      </c>
    </row>
    <row r="51" spans="1:9" ht="15" customHeight="1">
      <c r="A51" s="97" t="s">
        <v>205</v>
      </c>
      <c r="B51" s="105"/>
      <c r="C51" s="105"/>
      <c r="D51" s="105"/>
      <c r="E51" s="106"/>
      <c r="F51" s="63">
        <f>SUM(F3:F50)</f>
        <v>1214400000</v>
      </c>
      <c r="G51" s="51">
        <f>SUM(G3:G50)</f>
        <v>123705201</v>
      </c>
      <c r="H51" s="65">
        <f>SUM(F51-G51)</f>
        <v>1090694799</v>
      </c>
      <c r="I51" s="51">
        <f t="shared" si="0"/>
        <v>10.186528409090908</v>
      </c>
    </row>
    <row r="52" spans="1:9">
      <c r="C52" t="s">
        <v>228</v>
      </c>
    </row>
    <row r="53" spans="1:9">
      <c r="C53" t="s">
        <v>229</v>
      </c>
    </row>
    <row r="54" spans="1:9">
      <c r="C54" t="s">
        <v>230</v>
      </c>
    </row>
  </sheetData>
  <protectedRanges>
    <protectedRange sqref="A1" name="Range1_1_1_1"/>
  </protectedRanges>
  <mergeCells count="4">
    <mergeCell ref="A1:I1"/>
    <mergeCell ref="B2:C2"/>
    <mergeCell ref="D2:E2"/>
    <mergeCell ref="A51:E5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2"/>
  <sheetViews>
    <sheetView workbookViewId="0">
      <selection sqref="A1:XFD1048576"/>
    </sheetView>
  </sheetViews>
  <sheetFormatPr defaultColWidth="9" defaultRowHeight="15"/>
  <cols>
    <col min="1" max="1" width="6.7109375" customWidth="1"/>
    <col min="2" max="2" width="7.140625" customWidth="1"/>
    <col min="3" max="3" width="31.85546875" customWidth="1"/>
    <col min="4" max="4" width="7.85546875" customWidth="1"/>
    <col min="5" max="5" width="26.140625" customWidth="1"/>
    <col min="6" max="6" width="13.28515625" style="57" customWidth="1"/>
    <col min="7" max="7" width="14.7109375" style="78" customWidth="1"/>
    <col min="8" max="8" width="14.7109375" customWidth="1"/>
    <col min="9" max="9" width="8.42578125" customWidth="1"/>
  </cols>
  <sheetData>
    <row r="1" spans="1:9" ht="20.25" customHeight="1">
      <c r="A1" s="100" t="s">
        <v>234</v>
      </c>
      <c r="B1" s="101"/>
      <c r="C1" s="101"/>
      <c r="D1" s="101"/>
      <c r="E1" s="101"/>
      <c r="F1" s="101"/>
      <c r="G1" s="101"/>
      <c r="H1" s="101"/>
      <c r="I1" s="102"/>
    </row>
    <row r="2" spans="1:9">
      <c r="A2" s="68" t="s">
        <v>209</v>
      </c>
      <c r="B2" s="103" t="s">
        <v>0</v>
      </c>
      <c r="C2" s="104"/>
      <c r="D2" s="103" t="s">
        <v>1</v>
      </c>
      <c r="E2" s="104"/>
      <c r="F2" s="69" t="s">
        <v>2</v>
      </c>
      <c r="G2" s="71" t="s">
        <v>3</v>
      </c>
      <c r="H2" s="70" t="s">
        <v>4</v>
      </c>
      <c r="I2" s="68" t="s">
        <v>5</v>
      </c>
    </row>
    <row r="3" spans="1:9" ht="22.5">
      <c r="A3" s="49" t="s">
        <v>6</v>
      </c>
      <c r="B3" s="49" t="s">
        <v>7</v>
      </c>
      <c r="C3" s="42" t="s">
        <v>8</v>
      </c>
      <c r="D3" s="49" t="s">
        <v>9</v>
      </c>
      <c r="E3" s="42" t="s">
        <v>10</v>
      </c>
      <c r="F3" s="62">
        <v>481800000</v>
      </c>
      <c r="G3" s="72">
        <v>98377489</v>
      </c>
      <c r="H3" s="64">
        <f>F3:F51-G3:G51</f>
        <v>383422511</v>
      </c>
      <c r="I3" s="17">
        <f t="shared" ref="I3:I51" si="0">G3/F3*100</f>
        <v>20.418739933582401</v>
      </c>
    </row>
    <row r="4" spans="1:9" ht="22.5">
      <c r="A4" s="49" t="s">
        <v>6</v>
      </c>
      <c r="B4" s="49" t="s">
        <v>7</v>
      </c>
      <c r="C4" s="42" t="s">
        <v>8</v>
      </c>
      <c r="D4" s="49" t="s">
        <v>20</v>
      </c>
      <c r="E4" s="42" t="s">
        <v>210</v>
      </c>
      <c r="F4" s="62">
        <v>187500000</v>
      </c>
      <c r="G4" s="72">
        <v>38239520</v>
      </c>
      <c r="H4" s="64">
        <f t="shared" ref="H4:H50" si="1">F4-G4</f>
        <v>149260480</v>
      </c>
      <c r="I4" s="17">
        <f t="shared" si="0"/>
        <v>20.394410666666669</v>
      </c>
    </row>
    <row r="5" spans="1:9" ht="22.5">
      <c r="A5" s="49">
        <v>630</v>
      </c>
      <c r="B5" s="49">
        <v>20</v>
      </c>
      <c r="C5" s="42" t="s">
        <v>8</v>
      </c>
      <c r="D5" s="49">
        <v>404</v>
      </c>
      <c r="E5" s="42" t="s">
        <v>30</v>
      </c>
      <c r="F5" s="62">
        <v>8000000</v>
      </c>
      <c r="G5" s="72">
        <v>727196</v>
      </c>
      <c r="H5" s="64">
        <f t="shared" si="1"/>
        <v>7272804</v>
      </c>
      <c r="I5" s="17">
        <f t="shared" si="0"/>
        <v>9.08995</v>
      </c>
    </row>
    <row r="6" spans="1:9" ht="22.5">
      <c r="A6" s="49" t="s">
        <v>6</v>
      </c>
      <c r="B6" s="49" t="s">
        <v>7</v>
      </c>
      <c r="C6" s="42" t="s">
        <v>8</v>
      </c>
      <c r="D6" s="49" t="s">
        <v>33</v>
      </c>
      <c r="E6" s="42" t="s">
        <v>34</v>
      </c>
      <c r="F6" s="62">
        <v>45000000</v>
      </c>
      <c r="G6" s="72">
        <v>11416096</v>
      </c>
      <c r="H6" s="64">
        <f t="shared" si="1"/>
        <v>33583904</v>
      </c>
      <c r="I6" s="17">
        <f t="shared" si="0"/>
        <v>25.369102222222224</v>
      </c>
    </row>
    <row r="7" spans="1:9" ht="22.5">
      <c r="A7" s="49" t="s">
        <v>6</v>
      </c>
      <c r="B7" s="49" t="s">
        <v>7</v>
      </c>
      <c r="C7" s="42" t="s">
        <v>8</v>
      </c>
      <c r="D7" s="49" t="s">
        <v>212</v>
      </c>
      <c r="E7" s="42" t="s">
        <v>48</v>
      </c>
      <c r="F7" s="62">
        <v>50000000</v>
      </c>
      <c r="G7" s="72">
        <v>12695824</v>
      </c>
      <c r="H7" s="64">
        <f t="shared" si="1"/>
        <v>37304176</v>
      </c>
      <c r="I7" s="17">
        <f t="shared" si="0"/>
        <v>25.391648</v>
      </c>
    </row>
    <row r="8" spans="1:9" ht="22.5">
      <c r="A8" s="49" t="s">
        <v>6</v>
      </c>
      <c r="B8" s="49" t="s">
        <v>7</v>
      </c>
      <c r="C8" s="42" t="s">
        <v>8</v>
      </c>
      <c r="D8" s="49" t="s">
        <v>73</v>
      </c>
      <c r="E8" s="42" t="s">
        <v>74</v>
      </c>
      <c r="F8" s="62">
        <v>15000000</v>
      </c>
      <c r="G8" s="72">
        <v>1454979</v>
      </c>
      <c r="H8" s="64">
        <f t="shared" si="1"/>
        <v>13545021</v>
      </c>
      <c r="I8" s="17">
        <f t="shared" si="0"/>
        <v>9.699860000000001</v>
      </c>
    </row>
    <row r="9" spans="1:9" ht="22.5">
      <c r="A9" s="49" t="s">
        <v>6</v>
      </c>
      <c r="B9" s="49" t="s">
        <v>7</v>
      </c>
      <c r="C9" s="42" t="s">
        <v>8</v>
      </c>
      <c r="D9" s="49" t="s">
        <v>95</v>
      </c>
      <c r="E9" s="42" t="s">
        <v>96</v>
      </c>
      <c r="F9" s="62">
        <v>30000000</v>
      </c>
      <c r="G9" s="72">
        <v>7211707</v>
      </c>
      <c r="H9" s="64">
        <f t="shared" si="1"/>
        <v>22788293</v>
      </c>
      <c r="I9" s="17">
        <f t="shared" si="0"/>
        <v>24.039023333333333</v>
      </c>
    </row>
    <row r="10" spans="1:9" ht="22.5">
      <c r="A10" s="49" t="s">
        <v>6</v>
      </c>
      <c r="B10" s="49" t="s">
        <v>7</v>
      </c>
      <c r="C10" s="42" t="s">
        <v>8</v>
      </c>
      <c r="D10" s="49" t="s">
        <v>111</v>
      </c>
      <c r="E10" s="42" t="s">
        <v>112</v>
      </c>
      <c r="F10" s="62">
        <v>13500000</v>
      </c>
      <c r="G10" s="72">
        <v>1974711</v>
      </c>
      <c r="H10" s="64">
        <f t="shared" si="1"/>
        <v>11525289</v>
      </c>
      <c r="I10" s="17">
        <f t="shared" si="0"/>
        <v>14.627488888888889</v>
      </c>
    </row>
    <row r="11" spans="1:9" ht="22.5">
      <c r="A11" s="49" t="s">
        <v>6</v>
      </c>
      <c r="B11" s="49" t="s">
        <v>7</v>
      </c>
      <c r="C11" s="42" t="s">
        <v>8</v>
      </c>
      <c r="D11" s="49" t="s">
        <v>140</v>
      </c>
      <c r="E11" s="42" t="s">
        <v>141</v>
      </c>
      <c r="F11" s="62">
        <v>25000000</v>
      </c>
      <c r="G11" s="72">
        <v>5106142</v>
      </c>
      <c r="H11" s="64">
        <f t="shared" si="1"/>
        <v>19893858</v>
      </c>
      <c r="I11" s="17">
        <f t="shared" si="0"/>
        <v>20.424568000000001</v>
      </c>
    </row>
    <row r="12" spans="1:9" ht="22.5">
      <c r="A12" s="49" t="s">
        <v>6</v>
      </c>
      <c r="B12" s="49" t="s">
        <v>7</v>
      </c>
      <c r="C12" s="42" t="s">
        <v>8</v>
      </c>
      <c r="D12" s="49" t="s">
        <v>151</v>
      </c>
      <c r="E12" s="42" t="s">
        <v>152</v>
      </c>
      <c r="F12" s="62">
        <v>40000000</v>
      </c>
      <c r="G12" s="72">
        <v>5850779</v>
      </c>
      <c r="H12" s="64">
        <f t="shared" si="1"/>
        <v>34149221</v>
      </c>
      <c r="I12" s="17">
        <f t="shared" si="0"/>
        <v>14.626947500000002</v>
      </c>
    </row>
    <row r="13" spans="1:9" ht="22.5">
      <c r="A13" s="49" t="s">
        <v>6</v>
      </c>
      <c r="B13" s="49" t="s">
        <v>7</v>
      </c>
      <c r="C13" s="42" t="s">
        <v>8</v>
      </c>
      <c r="D13" s="49" t="s">
        <v>153</v>
      </c>
      <c r="E13" s="42" t="s">
        <v>154</v>
      </c>
      <c r="F13" s="62">
        <v>3000000</v>
      </c>
      <c r="G13" s="72">
        <v>893761</v>
      </c>
      <c r="H13" s="64">
        <f t="shared" si="1"/>
        <v>2106239</v>
      </c>
      <c r="I13" s="17">
        <f t="shared" si="0"/>
        <v>29.792033333333336</v>
      </c>
    </row>
    <row r="14" spans="1:9" ht="22.5">
      <c r="A14" s="49" t="s">
        <v>6</v>
      </c>
      <c r="B14" s="49" t="s">
        <v>7</v>
      </c>
      <c r="C14" s="42" t="s">
        <v>8</v>
      </c>
      <c r="D14" s="49" t="s">
        <v>160</v>
      </c>
      <c r="E14" s="42" t="s">
        <v>161</v>
      </c>
      <c r="F14" s="62">
        <v>32000000</v>
      </c>
      <c r="G14" s="72">
        <v>2355404</v>
      </c>
      <c r="H14" s="64">
        <f t="shared" si="1"/>
        <v>29644596</v>
      </c>
      <c r="I14" s="17">
        <f t="shared" si="0"/>
        <v>7.3606375000000002</v>
      </c>
    </row>
    <row r="15" spans="1:9" ht="22.5">
      <c r="A15" s="49" t="s">
        <v>6</v>
      </c>
      <c r="B15" s="49" t="s">
        <v>7</v>
      </c>
      <c r="C15" s="42" t="s">
        <v>8</v>
      </c>
      <c r="D15" s="49" t="s">
        <v>222</v>
      </c>
      <c r="E15" s="42" t="s">
        <v>168</v>
      </c>
      <c r="F15" s="62">
        <v>3900000</v>
      </c>
      <c r="G15" s="73">
        <v>0</v>
      </c>
      <c r="H15" s="64">
        <f t="shared" si="1"/>
        <v>3900000</v>
      </c>
      <c r="I15" s="17">
        <f t="shared" si="0"/>
        <v>0</v>
      </c>
    </row>
    <row r="16" spans="1:9" ht="21.75" customHeight="1">
      <c r="A16" s="49" t="s">
        <v>6</v>
      </c>
      <c r="B16" s="49" t="s">
        <v>7</v>
      </c>
      <c r="C16" s="42" t="s">
        <v>8</v>
      </c>
      <c r="D16" s="49" t="s">
        <v>172</v>
      </c>
      <c r="E16" s="42" t="s">
        <v>223</v>
      </c>
      <c r="F16" s="62">
        <v>60000000</v>
      </c>
      <c r="G16" s="74">
        <v>201894</v>
      </c>
      <c r="H16" s="64">
        <f t="shared" si="1"/>
        <v>59798106</v>
      </c>
      <c r="I16" s="17">
        <f t="shared" si="0"/>
        <v>0.33649000000000001</v>
      </c>
    </row>
    <row r="17" spans="1:9">
      <c r="A17" s="49" t="s">
        <v>6</v>
      </c>
      <c r="B17" s="49" t="s">
        <v>178</v>
      </c>
      <c r="C17" s="52" t="s">
        <v>179</v>
      </c>
      <c r="D17" s="49" t="s">
        <v>111</v>
      </c>
      <c r="E17" s="42" t="s">
        <v>112</v>
      </c>
      <c r="F17" s="62">
        <v>12000000</v>
      </c>
      <c r="G17" s="74">
        <v>1529550</v>
      </c>
      <c r="H17" s="64">
        <f t="shared" si="1"/>
        <v>10470450</v>
      </c>
      <c r="I17" s="17">
        <f t="shared" si="0"/>
        <v>12.74625</v>
      </c>
    </row>
    <row r="18" spans="1:9">
      <c r="A18" s="49" t="s">
        <v>6</v>
      </c>
      <c r="B18" s="49" t="s">
        <v>178</v>
      </c>
      <c r="C18" s="52" t="s">
        <v>179</v>
      </c>
      <c r="D18" s="49" t="s">
        <v>140</v>
      </c>
      <c r="E18" s="42" t="s">
        <v>141</v>
      </c>
      <c r="F18" s="62">
        <v>5400000</v>
      </c>
      <c r="G18" s="74">
        <v>73694</v>
      </c>
      <c r="H18" s="64">
        <f t="shared" si="1"/>
        <v>5326306</v>
      </c>
      <c r="I18" s="17">
        <f t="shared" si="0"/>
        <v>1.3647037037037038</v>
      </c>
    </row>
    <row r="19" spans="1:9">
      <c r="A19" s="49" t="s">
        <v>6</v>
      </c>
      <c r="B19" s="49" t="s">
        <v>180</v>
      </c>
      <c r="C19" s="52" t="s">
        <v>181</v>
      </c>
      <c r="D19" s="49" t="s">
        <v>95</v>
      </c>
      <c r="E19" s="42" t="s">
        <v>96</v>
      </c>
      <c r="F19" s="62">
        <v>10000000</v>
      </c>
      <c r="G19" s="74">
        <v>113516</v>
      </c>
      <c r="H19" s="64">
        <f t="shared" si="1"/>
        <v>9886484</v>
      </c>
      <c r="I19" s="17">
        <f t="shared" si="0"/>
        <v>1.1351599999999999</v>
      </c>
    </row>
    <row r="20" spans="1:9">
      <c r="A20" s="49" t="s">
        <v>224</v>
      </c>
      <c r="B20" s="49">
        <v>22</v>
      </c>
      <c r="C20" s="52" t="s">
        <v>181</v>
      </c>
      <c r="D20" s="49">
        <v>425</v>
      </c>
      <c r="E20" s="42" t="s">
        <v>112</v>
      </c>
      <c r="F20" s="62">
        <v>1000000</v>
      </c>
      <c r="G20" s="74">
        <v>0</v>
      </c>
      <c r="H20" s="64">
        <f t="shared" si="1"/>
        <v>1000000</v>
      </c>
      <c r="I20" s="17">
        <f t="shared" si="0"/>
        <v>0</v>
      </c>
    </row>
    <row r="21" spans="1:9">
      <c r="A21" s="49" t="s">
        <v>6</v>
      </c>
      <c r="B21" s="49" t="s">
        <v>180</v>
      </c>
      <c r="C21" s="52" t="s">
        <v>181</v>
      </c>
      <c r="D21" s="49" t="s">
        <v>160</v>
      </c>
      <c r="E21" s="42" t="s">
        <v>161</v>
      </c>
      <c r="F21" s="62">
        <v>2500000</v>
      </c>
      <c r="G21" s="75">
        <v>0</v>
      </c>
      <c r="H21" s="64">
        <f t="shared" si="1"/>
        <v>2500000</v>
      </c>
      <c r="I21" s="17">
        <f t="shared" si="0"/>
        <v>0</v>
      </c>
    </row>
    <row r="22" spans="1:9">
      <c r="A22" s="49" t="s">
        <v>6</v>
      </c>
      <c r="B22" s="49" t="s">
        <v>180</v>
      </c>
      <c r="C22" s="52" t="s">
        <v>181</v>
      </c>
      <c r="D22" s="49" t="s">
        <v>183</v>
      </c>
      <c r="E22" s="42" t="s">
        <v>184</v>
      </c>
      <c r="F22" s="62">
        <v>11000000</v>
      </c>
      <c r="G22" s="74">
        <v>0</v>
      </c>
      <c r="H22" s="64">
        <f t="shared" si="1"/>
        <v>11000000</v>
      </c>
      <c r="I22" s="17">
        <f t="shared" si="0"/>
        <v>0</v>
      </c>
    </row>
    <row r="23" spans="1:9">
      <c r="A23" s="49" t="s">
        <v>6</v>
      </c>
      <c r="B23" s="49" t="s">
        <v>187</v>
      </c>
      <c r="C23" s="52" t="s">
        <v>188</v>
      </c>
      <c r="D23" s="49" t="s">
        <v>73</v>
      </c>
      <c r="E23" s="42" t="s">
        <v>74</v>
      </c>
      <c r="F23" s="62">
        <v>300000</v>
      </c>
      <c r="G23" s="74">
        <v>0</v>
      </c>
      <c r="H23" s="64">
        <f t="shared" si="1"/>
        <v>300000</v>
      </c>
      <c r="I23" s="17">
        <f t="shared" si="0"/>
        <v>0</v>
      </c>
    </row>
    <row r="24" spans="1:9">
      <c r="A24" s="49" t="s">
        <v>6</v>
      </c>
      <c r="B24" s="49" t="s">
        <v>187</v>
      </c>
      <c r="C24" s="52" t="s">
        <v>188</v>
      </c>
      <c r="D24" s="49" t="s">
        <v>95</v>
      </c>
      <c r="E24" s="42" t="s">
        <v>96</v>
      </c>
      <c r="F24" s="62">
        <v>2000000</v>
      </c>
      <c r="G24" s="74">
        <v>0</v>
      </c>
      <c r="H24" s="64">
        <f t="shared" si="1"/>
        <v>2000000</v>
      </c>
      <c r="I24" s="17">
        <f t="shared" si="0"/>
        <v>0</v>
      </c>
    </row>
    <row r="25" spans="1:9">
      <c r="A25" s="49" t="s">
        <v>6</v>
      </c>
      <c r="B25" s="49" t="s">
        <v>187</v>
      </c>
      <c r="C25" s="52" t="s">
        <v>188</v>
      </c>
      <c r="D25" s="49">
        <v>425</v>
      </c>
      <c r="E25" s="42" t="s">
        <v>112</v>
      </c>
      <c r="F25" s="62">
        <v>2950000</v>
      </c>
      <c r="G25" s="74">
        <v>5855</v>
      </c>
      <c r="H25" s="64">
        <f t="shared" si="1"/>
        <v>2944145</v>
      </c>
      <c r="I25" s="17">
        <f t="shared" si="0"/>
        <v>0.19847457627118645</v>
      </c>
    </row>
    <row r="26" spans="1:9">
      <c r="A26" s="49">
        <v>630</v>
      </c>
      <c r="B26" s="49">
        <v>23</v>
      </c>
      <c r="C26" s="52" t="s">
        <v>188</v>
      </c>
      <c r="D26" s="49">
        <v>426</v>
      </c>
      <c r="E26" s="42" t="s">
        <v>141</v>
      </c>
      <c r="F26" s="62">
        <v>500000</v>
      </c>
      <c r="G26" s="74">
        <v>23100</v>
      </c>
      <c r="H26" s="64">
        <f t="shared" si="1"/>
        <v>476900</v>
      </c>
      <c r="I26" s="17">
        <f t="shared" si="0"/>
        <v>4.62</v>
      </c>
    </row>
    <row r="27" spans="1:9">
      <c r="A27" s="49">
        <v>630</v>
      </c>
      <c r="B27" s="49">
        <v>23</v>
      </c>
      <c r="C27" s="52" t="s">
        <v>188</v>
      </c>
      <c r="D27" s="49">
        <v>480</v>
      </c>
      <c r="E27" s="42" t="s">
        <v>161</v>
      </c>
      <c r="F27" s="62">
        <v>1500000</v>
      </c>
      <c r="G27" s="74">
        <v>833434</v>
      </c>
      <c r="H27" s="64">
        <f t="shared" si="1"/>
        <v>666566</v>
      </c>
      <c r="I27" s="17">
        <f t="shared" si="0"/>
        <v>55.562266666666673</v>
      </c>
    </row>
    <row r="28" spans="1:9">
      <c r="A28" s="49">
        <v>630</v>
      </c>
      <c r="B28" s="49">
        <v>23</v>
      </c>
      <c r="C28" s="52" t="s">
        <v>188</v>
      </c>
      <c r="D28" s="49">
        <v>483</v>
      </c>
      <c r="E28" s="42" t="s">
        <v>168</v>
      </c>
      <c r="F28" s="62">
        <v>550000</v>
      </c>
      <c r="G28" s="74">
        <v>0</v>
      </c>
      <c r="H28" s="64">
        <f t="shared" si="1"/>
        <v>550000</v>
      </c>
      <c r="I28" s="17">
        <f t="shared" si="0"/>
        <v>0</v>
      </c>
    </row>
    <row r="29" spans="1:9" ht="22.5">
      <c r="A29" s="49">
        <v>630</v>
      </c>
      <c r="B29" s="49">
        <v>23</v>
      </c>
      <c r="C29" s="52" t="s">
        <v>188</v>
      </c>
      <c r="D29" s="49">
        <v>485</v>
      </c>
      <c r="E29" s="42" t="s">
        <v>223</v>
      </c>
      <c r="F29" s="62">
        <v>1000000</v>
      </c>
      <c r="G29" s="74">
        <v>0</v>
      </c>
      <c r="H29" s="64">
        <f t="shared" si="1"/>
        <v>1000000</v>
      </c>
      <c r="I29" s="17">
        <f t="shared" si="0"/>
        <v>0</v>
      </c>
    </row>
    <row r="30" spans="1:9">
      <c r="A30" s="49">
        <v>25</v>
      </c>
      <c r="B30" s="49" t="s">
        <v>191</v>
      </c>
      <c r="C30" s="42" t="s">
        <v>192</v>
      </c>
      <c r="D30" s="49" t="s">
        <v>33</v>
      </c>
      <c r="E30" s="42" t="s">
        <v>34</v>
      </c>
      <c r="F30" s="62">
        <v>2000000</v>
      </c>
      <c r="G30" s="74">
        <v>143575</v>
      </c>
      <c r="H30" s="64">
        <f t="shared" si="1"/>
        <v>1856425</v>
      </c>
      <c r="I30" s="17">
        <f t="shared" si="0"/>
        <v>7.1787500000000009</v>
      </c>
    </row>
    <row r="31" spans="1:9">
      <c r="A31" s="49">
        <v>630</v>
      </c>
      <c r="B31" s="49" t="s">
        <v>191</v>
      </c>
      <c r="C31" s="42" t="s">
        <v>192</v>
      </c>
      <c r="D31" s="49" t="s">
        <v>95</v>
      </c>
      <c r="E31" s="42" t="s">
        <v>96</v>
      </c>
      <c r="F31" s="62">
        <v>2000000</v>
      </c>
      <c r="G31" s="74">
        <v>159300</v>
      </c>
      <c r="H31" s="64">
        <f t="shared" si="1"/>
        <v>1840700</v>
      </c>
      <c r="I31" s="17">
        <f t="shared" si="0"/>
        <v>7.9649999999999999</v>
      </c>
    </row>
    <row r="32" spans="1:9">
      <c r="A32" s="49" t="s">
        <v>6</v>
      </c>
      <c r="B32" s="49" t="s">
        <v>191</v>
      </c>
      <c r="C32" s="42" t="s">
        <v>192</v>
      </c>
      <c r="D32" s="49" t="s">
        <v>111</v>
      </c>
      <c r="E32" s="42" t="s">
        <v>112</v>
      </c>
      <c r="F32" s="62">
        <v>3500000</v>
      </c>
      <c r="G32" s="74">
        <v>84809</v>
      </c>
      <c r="H32" s="64">
        <f t="shared" si="1"/>
        <v>3415191</v>
      </c>
      <c r="I32" s="17">
        <f t="shared" si="0"/>
        <v>2.4231142857142856</v>
      </c>
    </row>
    <row r="33" spans="1:9">
      <c r="A33" s="49" t="s">
        <v>6</v>
      </c>
      <c r="B33" s="49" t="s">
        <v>191</v>
      </c>
      <c r="C33" s="42" t="s">
        <v>192</v>
      </c>
      <c r="D33" s="49" t="s">
        <v>140</v>
      </c>
      <c r="E33" s="42" t="s">
        <v>141</v>
      </c>
      <c r="F33" s="62">
        <v>1500000</v>
      </c>
      <c r="G33" s="74">
        <v>100486</v>
      </c>
      <c r="H33" s="64">
        <f t="shared" si="1"/>
        <v>1399514</v>
      </c>
      <c r="I33" s="17">
        <f t="shared" si="0"/>
        <v>6.6990666666666669</v>
      </c>
    </row>
    <row r="34" spans="1:9" ht="22.5">
      <c r="A34" s="49" t="s">
        <v>6</v>
      </c>
      <c r="B34" s="49" t="s">
        <v>191</v>
      </c>
      <c r="C34" s="42" t="s">
        <v>192</v>
      </c>
      <c r="D34" s="49" t="s">
        <v>172</v>
      </c>
      <c r="E34" s="42" t="s">
        <v>173</v>
      </c>
      <c r="F34" s="62">
        <v>6000000</v>
      </c>
      <c r="G34" s="74">
        <v>0</v>
      </c>
      <c r="H34" s="64">
        <f t="shared" si="1"/>
        <v>6000000</v>
      </c>
      <c r="I34" s="17">
        <f t="shared" si="0"/>
        <v>0</v>
      </c>
    </row>
    <row r="35" spans="1:9">
      <c r="A35" s="49" t="s">
        <v>6</v>
      </c>
      <c r="B35" s="49" t="s">
        <v>198</v>
      </c>
      <c r="C35" s="42" t="s">
        <v>199</v>
      </c>
      <c r="D35" s="49">
        <v>420</v>
      </c>
      <c r="E35" s="42" t="s">
        <v>34</v>
      </c>
      <c r="F35" s="62">
        <v>1000000</v>
      </c>
      <c r="G35" s="76">
        <v>0</v>
      </c>
      <c r="H35" s="64">
        <f t="shared" si="1"/>
        <v>1000000</v>
      </c>
      <c r="I35" s="17">
        <f t="shared" si="0"/>
        <v>0</v>
      </c>
    </row>
    <row r="36" spans="1:9">
      <c r="A36" s="49" t="s">
        <v>6</v>
      </c>
      <c r="B36" s="49" t="s">
        <v>198</v>
      </c>
      <c r="C36" s="42" t="s">
        <v>199</v>
      </c>
      <c r="D36" s="49" t="s">
        <v>111</v>
      </c>
      <c r="E36" s="42" t="s">
        <v>112</v>
      </c>
      <c r="F36" s="62">
        <v>8000000</v>
      </c>
      <c r="G36" s="76">
        <v>0</v>
      </c>
      <c r="H36" s="64">
        <f t="shared" si="1"/>
        <v>8000000</v>
      </c>
      <c r="I36" s="17">
        <f t="shared" si="0"/>
        <v>0</v>
      </c>
    </row>
    <row r="37" spans="1:9">
      <c r="A37" s="49">
        <v>630</v>
      </c>
      <c r="B37" s="49">
        <v>27</v>
      </c>
      <c r="C37" s="42" t="s">
        <v>199</v>
      </c>
      <c r="D37" s="49">
        <v>426</v>
      </c>
      <c r="E37" s="42" t="s">
        <v>141</v>
      </c>
      <c r="F37" s="62">
        <v>1000000</v>
      </c>
      <c r="G37" s="76">
        <v>0</v>
      </c>
      <c r="H37" s="64">
        <f t="shared" si="1"/>
        <v>1000000</v>
      </c>
      <c r="I37" s="17">
        <f t="shared" si="0"/>
        <v>0</v>
      </c>
    </row>
    <row r="38" spans="1:9">
      <c r="A38" s="49">
        <v>630</v>
      </c>
      <c r="B38" s="49">
        <v>29</v>
      </c>
      <c r="C38" s="42" t="s">
        <v>206</v>
      </c>
      <c r="D38" s="49">
        <v>423</v>
      </c>
      <c r="E38" s="42" t="s">
        <v>74</v>
      </c>
      <c r="F38" s="62">
        <v>500000</v>
      </c>
      <c r="G38" s="74">
        <v>0</v>
      </c>
      <c r="H38" s="64">
        <f t="shared" si="1"/>
        <v>500000</v>
      </c>
      <c r="I38" s="17">
        <f t="shared" si="0"/>
        <v>0</v>
      </c>
    </row>
    <row r="39" spans="1:9">
      <c r="A39" s="49">
        <v>630</v>
      </c>
      <c r="B39" s="49">
        <v>29</v>
      </c>
      <c r="C39" s="42" t="s">
        <v>206</v>
      </c>
      <c r="D39" s="49">
        <v>424</v>
      </c>
      <c r="E39" s="42" t="s">
        <v>96</v>
      </c>
      <c r="F39" s="62">
        <v>1000000</v>
      </c>
      <c r="G39" s="74">
        <v>0</v>
      </c>
      <c r="H39" s="64">
        <f t="shared" si="1"/>
        <v>1000000</v>
      </c>
      <c r="I39" s="17">
        <f t="shared" si="0"/>
        <v>0</v>
      </c>
    </row>
    <row r="40" spans="1:9">
      <c r="A40" s="49">
        <v>630</v>
      </c>
      <c r="B40" s="49">
        <v>29</v>
      </c>
      <c r="C40" s="42" t="s">
        <v>206</v>
      </c>
      <c r="D40" s="49">
        <v>425</v>
      </c>
      <c r="E40" s="42" t="s">
        <v>112</v>
      </c>
      <c r="F40" s="62">
        <v>1500000</v>
      </c>
      <c r="G40" s="74">
        <v>0</v>
      </c>
      <c r="H40" s="64">
        <f t="shared" si="1"/>
        <v>1500000</v>
      </c>
      <c r="I40" s="17">
        <f t="shared" si="0"/>
        <v>0</v>
      </c>
    </row>
    <row r="41" spans="1:9">
      <c r="A41" s="49">
        <v>630</v>
      </c>
      <c r="B41" s="49">
        <v>29</v>
      </c>
      <c r="C41" s="42" t="s">
        <v>206</v>
      </c>
      <c r="D41" s="49">
        <v>426</v>
      </c>
      <c r="E41" s="42" t="s">
        <v>141</v>
      </c>
      <c r="F41" s="62">
        <v>500000</v>
      </c>
      <c r="G41" s="74">
        <v>0</v>
      </c>
      <c r="H41" s="64">
        <f t="shared" si="1"/>
        <v>500000</v>
      </c>
      <c r="I41" s="17">
        <f t="shared" si="0"/>
        <v>0</v>
      </c>
    </row>
    <row r="42" spans="1:9">
      <c r="A42" s="49">
        <v>630</v>
      </c>
      <c r="B42" s="49">
        <v>29</v>
      </c>
      <c r="C42" s="42" t="s">
        <v>206</v>
      </c>
      <c r="D42" s="49">
        <v>480</v>
      </c>
      <c r="E42" s="42" t="s">
        <v>161</v>
      </c>
      <c r="F42" s="62">
        <v>19000000</v>
      </c>
      <c r="G42" s="74">
        <v>0</v>
      </c>
      <c r="H42" s="64">
        <f t="shared" si="1"/>
        <v>19000000</v>
      </c>
      <c r="I42" s="17">
        <f t="shared" si="0"/>
        <v>0</v>
      </c>
    </row>
    <row r="43" spans="1:9">
      <c r="A43" s="49">
        <v>630</v>
      </c>
      <c r="B43" s="49">
        <v>29</v>
      </c>
      <c r="C43" s="42" t="s">
        <v>206</v>
      </c>
      <c r="D43" s="55">
        <v>482</v>
      </c>
      <c r="E43" s="42" t="s">
        <v>216</v>
      </c>
      <c r="F43" s="62">
        <v>100000000</v>
      </c>
      <c r="G43" s="74">
        <v>0</v>
      </c>
      <c r="H43" s="64">
        <f t="shared" si="1"/>
        <v>100000000</v>
      </c>
      <c r="I43" s="17">
        <f t="shared" si="0"/>
        <v>0</v>
      </c>
    </row>
    <row r="44" spans="1:9" ht="22.5">
      <c r="A44" s="49">
        <v>785</v>
      </c>
      <c r="B44" s="53">
        <v>28</v>
      </c>
      <c r="C44" s="42" t="s">
        <v>231</v>
      </c>
      <c r="D44" s="49">
        <v>420</v>
      </c>
      <c r="E44" s="42" t="s">
        <v>34</v>
      </c>
      <c r="F44" s="62">
        <v>900000</v>
      </c>
      <c r="G44" s="74">
        <v>0</v>
      </c>
      <c r="H44" s="64">
        <f t="shared" si="1"/>
        <v>900000</v>
      </c>
      <c r="I44" s="17">
        <f t="shared" si="0"/>
        <v>0</v>
      </c>
    </row>
    <row r="45" spans="1:9" ht="22.5">
      <c r="A45" s="49">
        <v>785</v>
      </c>
      <c r="B45" s="53">
        <v>28</v>
      </c>
      <c r="C45" s="42" t="s">
        <v>231</v>
      </c>
      <c r="D45" s="49">
        <v>424</v>
      </c>
      <c r="E45" s="42" t="s">
        <v>96</v>
      </c>
      <c r="F45" s="62">
        <v>250000</v>
      </c>
      <c r="G45" s="74">
        <v>55000</v>
      </c>
      <c r="H45" s="64">
        <f t="shared" si="1"/>
        <v>195000</v>
      </c>
      <c r="I45" s="17">
        <f t="shared" si="0"/>
        <v>22</v>
      </c>
    </row>
    <row r="46" spans="1:9" ht="22.5">
      <c r="A46" s="49">
        <v>785</v>
      </c>
      <c r="B46" s="53">
        <v>28</v>
      </c>
      <c r="C46" s="42" t="s">
        <v>231</v>
      </c>
      <c r="D46" s="49">
        <v>425</v>
      </c>
      <c r="E46" s="42" t="s">
        <v>112</v>
      </c>
      <c r="F46" s="62">
        <v>1350000</v>
      </c>
      <c r="G46" s="74">
        <v>264000</v>
      </c>
      <c r="H46" s="64">
        <f t="shared" si="1"/>
        <v>1086000</v>
      </c>
      <c r="I46" s="17">
        <f t="shared" si="0"/>
        <v>19.555555555555557</v>
      </c>
    </row>
    <row r="47" spans="1:9" ht="22.5">
      <c r="A47" s="49">
        <v>785</v>
      </c>
      <c r="B47" s="53">
        <v>28</v>
      </c>
      <c r="C47" s="42" t="s">
        <v>231</v>
      </c>
      <c r="D47" s="49">
        <v>426</v>
      </c>
      <c r="E47" s="42" t="s">
        <v>141</v>
      </c>
      <c r="F47" s="62">
        <v>700000</v>
      </c>
      <c r="G47" s="74">
        <v>0</v>
      </c>
      <c r="H47" s="64">
        <f t="shared" si="1"/>
        <v>700000</v>
      </c>
      <c r="I47" s="17">
        <f t="shared" si="0"/>
        <v>0</v>
      </c>
    </row>
    <row r="48" spans="1:9" ht="22.5">
      <c r="A48" s="49">
        <v>785</v>
      </c>
      <c r="B48" s="53">
        <v>28</v>
      </c>
      <c r="C48" s="42" t="s">
        <v>231</v>
      </c>
      <c r="D48" s="49">
        <v>480</v>
      </c>
      <c r="E48" s="42" t="s">
        <v>161</v>
      </c>
      <c r="F48" s="62">
        <v>11300000</v>
      </c>
      <c r="G48" s="74">
        <v>0</v>
      </c>
      <c r="H48" s="64">
        <f t="shared" si="1"/>
        <v>11300000</v>
      </c>
      <c r="I48" s="17">
        <f t="shared" si="0"/>
        <v>0</v>
      </c>
    </row>
    <row r="49" spans="1:9" ht="22.5">
      <c r="A49" s="49">
        <v>785</v>
      </c>
      <c r="B49" s="53">
        <v>28</v>
      </c>
      <c r="C49" s="42" t="s">
        <v>231</v>
      </c>
      <c r="D49" s="49">
        <v>481</v>
      </c>
      <c r="E49" s="54" t="s">
        <v>184</v>
      </c>
      <c r="F49" s="62">
        <v>300000</v>
      </c>
      <c r="G49" s="74">
        <v>0</v>
      </c>
      <c r="H49" s="64">
        <f t="shared" si="1"/>
        <v>300000</v>
      </c>
      <c r="I49" s="17">
        <f t="shared" si="0"/>
        <v>0</v>
      </c>
    </row>
    <row r="50" spans="1:9" ht="22.5">
      <c r="A50" s="49">
        <v>785</v>
      </c>
      <c r="B50" s="53">
        <v>28</v>
      </c>
      <c r="C50" s="42" t="s">
        <v>231</v>
      </c>
      <c r="D50" s="49">
        <v>485</v>
      </c>
      <c r="E50" s="54" t="s">
        <v>226</v>
      </c>
      <c r="F50" s="62">
        <v>6700000</v>
      </c>
      <c r="G50" s="74">
        <v>0</v>
      </c>
      <c r="H50" s="64">
        <f t="shared" si="1"/>
        <v>6700000</v>
      </c>
      <c r="I50" s="17">
        <f t="shared" si="0"/>
        <v>0</v>
      </c>
    </row>
    <row r="51" spans="1:9" ht="15" customHeight="1">
      <c r="A51" s="97" t="s">
        <v>205</v>
      </c>
      <c r="B51" s="105"/>
      <c r="C51" s="105"/>
      <c r="D51" s="105"/>
      <c r="E51" s="106"/>
      <c r="F51" s="63">
        <f>SUM(F3:F50)</f>
        <v>1214400000</v>
      </c>
      <c r="G51" s="33">
        <f>SUM(G3:G50)</f>
        <v>189891821</v>
      </c>
      <c r="H51" s="65">
        <f>SUM(F51-G51)</f>
        <v>1024508179</v>
      </c>
      <c r="I51" s="51">
        <f t="shared" si="0"/>
        <v>15.636678277338603</v>
      </c>
    </row>
    <row r="52" spans="1:9">
      <c r="C52" t="s">
        <v>228</v>
      </c>
      <c r="G52" s="77"/>
    </row>
    <row r="53" spans="1:9">
      <c r="C53" t="s">
        <v>229</v>
      </c>
      <c r="G53" s="77"/>
    </row>
    <row r="54" spans="1:9">
      <c r="C54" t="s">
        <v>230</v>
      </c>
      <c r="G54" s="77"/>
    </row>
    <row r="55" spans="1:9">
      <c r="G55" s="77"/>
    </row>
    <row r="56" spans="1:9">
      <c r="G56" s="77"/>
    </row>
    <row r="57" spans="1:9">
      <c r="G57" s="77"/>
    </row>
    <row r="58" spans="1:9">
      <c r="G58" s="77"/>
    </row>
    <row r="59" spans="1:9">
      <c r="G59" s="77"/>
    </row>
    <row r="60" spans="1:9">
      <c r="G60" s="77"/>
    </row>
    <row r="61" spans="1:9">
      <c r="G61" s="77"/>
    </row>
    <row r="62" spans="1:9">
      <c r="G62" s="77"/>
    </row>
    <row r="63" spans="1:9">
      <c r="G63" s="77"/>
    </row>
    <row r="64" spans="1:9">
      <c r="G64" s="77"/>
    </row>
    <row r="65" spans="7:7">
      <c r="G65" s="77"/>
    </row>
    <row r="66" spans="7:7">
      <c r="G66" s="77"/>
    </row>
    <row r="67" spans="7:7">
      <c r="G67" s="77"/>
    </row>
    <row r="68" spans="7:7">
      <c r="G68" s="77"/>
    </row>
    <row r="69" spans="7:7">
      <c r="G69" s="77"/>
    </row>
    <row r="70" spans="7:7">
      <c r="G70" s="77"/>
    </row>
    <row r="71" spans="7:7">
      <c r="G71" s="77"/>
    </row>
    <row r="72" spans="7:7">
      <c r="G72" s="77"/>
    </row>
    <row r="73" spans="7:7">
      <c r="G73" s="77"/>
    </row>
    <row r="74" spans="7:7">
      <c r="G74" s="77"/>
    </row>
    <row r="75" spans="7:7">
      <c r="G75" s="77"/>
    </row>
    <row r="76" spans="7:7">
      <c r="G76" s="77"/>
    </row>
    <row r="77" spans="7:7">
      <c r="G77" s="77"/>
    </row>
    <row r="78" spans="7:7">
      <c r="G78" s="77"/>
    </row>
    <row r="79" spans="7:7">
      <c r="G79" s="77"/>
    </row>
    <row r="80" spans="7:7">
      <c r="G80" s="77"/>
    </row>
    <row r="81" spans="7:7">
      <c r="G81" s="77"/>
    </row>
    <row r="82" spans="7:7">
      <c r="G82" s="77"/>
    </row>
    <row r="83" spans="7:7">
      <c r="G83" s="77"/>
    </row>
    <row r="84" spans="7:7">
      <c r="G84" s="77"/>
    </row>
    <row r="85" spans="7:7">
      <c r="G85" s="77"/>
    </row>
    <row r="86" spans="7:7">
      <c r="G86" s="77"/>
    </row>
    <row r="87" spans="7:7">
      <c r="G87" s="77"/>
    </row>
    <row r="88" spans="7:7">
      <c r="G88" s="77"/>
    </row>
    <row r="89" spans="7:7">
      <c r="G89" s="77"/>
    </row>
    <row r="90" spans="7:7">
      <c r="G90" s="77"/>
    </row>
    <row r="91" spans="7:7">
      <c r="G91" s="77"/>
    </row>
    <row r="92" spans="7:7">
      <c r="G92" s="77"/>
    </row>
    <row r="93" spans="7:7">
      <c r="G93" s="77"/>
    </row>
    <row r="94" spans="7:7">
      <c r="G94" s="77"/>
    </row>
    <row r="95" spans="7:7">
      <c r="G95" s="77"/>
    </row>
    <row r="96" spans="7:7">
      <c r="G96" s="77"/>
    </row>
    <row r="97" spans="7:7">
      <c r="G97" s="77"/>
    </row>
    <row r="98" spans="7:7">
      <c r="G98" s="77"/>
    </row>
    <row r="99" spans="7:7">
      <c r="G99" s="77"/>
    </row>
    <row r="100" spans="7:7">
      <c r="G100" s="77"/>
    </row>
    <row r="101" spans="7:7">
      <c r="G101" s="77"/>
    </row>
    <row r="102" spans="7:7">
      <c r="G102" s="77"/>
    </row>
    <row r="103" spans="7:7">
      <c r="G103" s="77"/>
    </row>
    <row r="104" spans="7:7">
      <c r="G104" s="77"/>
    </row>
    <row r="105" spans="7:7">
      <c r="G105" s="77"/>
    </row>
    <row r="106" spans="7:7">
      <c r="G106" s="77"/>
    </row>
    <row r="107" spans="7:7">
      <c r="G107" s="77"/>
    </row>
    <row r="108" spans="7:7">
      <c r="G108" s="77"/>
    </row>
    <row r="109" spans="7:7">
      <c r="G109" s="77"/>
    </row>
    <row r="110" spans="7:7">
      <c r="G110" s="77"/>
    </row>
    <row r="111" spans="7:7">
      <c r="G111" s="77"/>
    </row>
    <row r="112" spans="7:7">
      <c r="G112" s="77"/>
    </row>
    <row r="113" spans="7:7">
      <c r="G113" s="77"/>
    </row>
    <row r="114" spans="7:7">
      <c r="G114" s="77"/>
    </row>
    <row r="115" spans="7:7">
      <c r="G115" s="77"/>
    </row>
    <row r="116" spans="7:7">
      <c r="G116" s="77"/>
    </row>
    <row r="117" spans="7:7">
      <c r="G117" s="77"/>
    </row>
    <row r="118" spans="7:7">
      <c r="G118" s="77"/>
    </row>
    <row r="119" spans="7:7">
      <c r="G119" s="77"/>
    </row>
    <row r="120" spans="7:7">
      <c r="G120" s="77"/>
    </row>
    <row r="121" spans="7:7">
      <c r="G121" s="77"/>
    </row>
    <row r="122" spans="7:7">
      <c r="G122" s="77"/>
    </row>
    <row r="123" spans="7:7">
      <c r="G123" s="77"/>
    </row>
    <row r="124" spans="7:7">
      <c r="G124" s="77"/>
    </row>
    <row r="125" spans="7:7">
      <c r="G125" s="77"/>
    </row>
    <row r="126" spans="7:7">
      <c r="G126" s="77"/>
    </row>
    <row r="127" spans="7:7">
      <c r="G127" s="77"/>
    </row>
    <row r="128" spans="7:7">
      <c r="G128" s="77"/>
    </row>
    <row r="129" spans="7:7">
      <c r="G129" s="77"/>
    </row>
    <row r="130" spans="7:7">
      <c r="G130" s="77"/>
    </row>
    <row r="131" spans="7:7">
      <c r="G131" s="77"/>
    </row>
    <row r="132" spans="7:7">
      <c r="G132" s="77"/>
    </row>
    <row r="133" spans="7:7">
      <c r="G133" s="77"/>
    </row>
    <row r="134" spans="7:7">
      <c r="G134" s="77"/>
    </row>
    <row r="135" spans="7:7">
      <c r="G135" s="77"/>
    </row>
    <row r="136" spans="7:7">
      <c r="G136" s="77"/>
    </row>
    <row r="137" spans="7:7">
      <c r="G137" s="77"/>
    </row>
    <row r="138" spans="7:7">
      <c r="G138" s="77"/>
    </row>
    <row r="139" spans="7:7">
      <c r="G139" s="77"/>
    </row>
    <row r="140" spans="7:7">
      <c r="G140" s="77"/>
    </row>
    <row r="141" spans="7:7">
      <c r="G141" s="77"/>
    </row>
    <row r="142" spans="7:7">
      <c r="G142" s="77"/>
    </row>
    <row r="143" spans="7:7">
      <c r="G143" s="77"/>
    </row>
    <row r="144" spans="7:7">
      <c r="G144" s="77"/>
    </row>
    <row r="145" spans="7:7">
      <c r="G145" s="77"/>
    </row>
    <row r="146" spans="7:7">
      <c r="G146" s="77"/>
    </row>
    <row r="147" spans="7:7">
      <c r="G147" s="77"/>
    </row>
    <row r="148" spans="7:7">
      <c r="G148" s="77"/>
    </row>
    <row r="149" spans="7:7">
      <c r="G149" s="77"/>
    </row>
    <row r="150" spans="7:7">
      <c r="G150" s="77"/>
    </row>
    <row r="151" spans="7:7">
      <c r="G151" s="77"/>
    </row>
    <row r="152" spans="7:7">
      <c r="G152" s="77"/>
    </row>
    <row r="153" spans="7:7">
      <c r="G153" s="77"/>
    </row>
    <row r="154" spans="7:7">
      <c r="G154" s="77"/>
    </row>
    <row r="155" spans="7:7">
      <c r="G155" s="77"/>
    </row>
    <row r="156" spans="7:7">
      <c r="G156" s="77"/>
    </row>
    <row r="157" spans="7:7">
      <c r="G157" s="77"/>
    </row>
    <row r="158" spans="7:7">
      <c r="G158" s="77"/>
    </row>
    <row r="159" spans="7:7">
      <c r="G159" s="77"/>
    </row>
    <row r="160" spans="7:7">
      <c r="G160" s="77"/>
    </row>
    <row r="161" spans="7:7">
      <c r="G161" s="77"/>
    </row>
    <row r="162" spans="7:7">
      <c r="G162" s="77"/>
    </row>
    <row r="163" spans="7:7">
      <c r="G163" s="77"/>
    </row>
    <row r="164" spans="7:7">
      <c r="G164" s="77"/>
    </row>
    <row r="165" spans="7:7">
      <c r="G165" s="77"/>
    </row>
    <row r="166" spans="7:7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  <row r="265" spans="7:7">
      <c r="G265" s="77"/>
    </row>
    <row r="266" spans="7:7">
      <c r="G266" s="77"/>
    </row>
    <row r="267" spans="7:7">
      <c r="G267" s="77"/>
    </row>
    <row r="268" spans="7:7">
      <c r="G268" s="77"/>
    </row>
    <row r="269" spans="7:7">
      <c r="G269" s="77"/>
    </row>
    <row r="270" spans="7:7">
      <c r="G270" s="77"/>
    </row>
    <row r="271" spans="7:7">
      <c r="G271" s="77"/>
    </row>
    <row r="272" spans="7:7">
      <c r="G272" s="77"/>
    </row>
    <row r="273" spans="7:7">
      <c r="G273" s="77"/>
    </row>
    <row r="274" spans="7:7">
      <c r="G274" s="77"/>
    </row>
    <row r="275" spans="7:7">
      <c r="G275" s="77"/>
    </row>
    <row r="276" spans="7:7">
      <c r="G276" s="77"/>
    </row>
    <row r="277" spans="7:7">
      <c r="G277" s="77"/>
    </row>
    <row r="278" spans="7:7">
      <c r="G278" s="77"/>
    </row>
    <row r="279" spans="7:7">
      <c r="G279" s="77"/>
    </row>
    <row r="280" spans="7:7">
      <c r="G280" s="77"/>
    </row>
    <row r="281" spans="7:7">
      <c r="G281" s="77"/>
    </row>
    <row r="282" spans="7:7">
      <c r="G282" s="77"/>
    </row>
    <row r="283" spans="7:7">
      <c r="G283" s="77"/>
    </row>
    <row r="284" spans="7:7">
      <c r="G284" s="77"/>
    </row>
    <row r="285" spans="7:7">
      <c r="G285" s="77"/>
    </row>
    <row r="286" spans="7:7">
      <c r="G286" s="77"/>
    </row>
    <row r="287" spans="7:7">
      <c r="G287" s="77"/>
    </row>
    <row r="288" spans="7:7">
      <c r="G288" s="77"/>
    </row>
    <row r="289" spans="7:7">
      <c r="G289" s="77"/>
    </row>
    <row r="290" spans="7:7">
      <c r="G290" s="77"/>
    </row>
    <row r="291" spans="7:7">
      <c r="G291" s="77"/>
    </row>
    <row r="292" spans="7:7">
      <c r="G292" s="77"/>
    </row>
    <row r="293" spans="7:7">
      <c r="G293" s="77"/>
    </row>
    <row r="294" spans="7:7">
      <c r="G294" s="77"/>
    </row>
    <row r="295" spans="7:7">
      <c r="G295" s="77"/>
    </row>
    <row r="296" spans="7:7">
      <c r="G296" s="77"/>
    </row>
    <row r="297" spans="7:7">
      <c r="G297" s="77"/>
    </row>
    <row r="298" spans="7:7">
      <c r="G298" s="77"/>
    </row>
    <row r="299" spans="7:7">
      <c r="G299" s="77"/>
    </row>
    <row r="300" spans="7:7">
      <c r="G300" s="77"/>
    </row>
    <row r="301" spans="7:7">
      <c r="G301" s="77"/>
    </row>
    <row r="302" spans="7:7">
      <c r="G302" s="77"/>
    </row>
    <row r="303" spans="7:7">
      <c r="G303" s="77"/>
    </row>
    <row r="304" spans="7:7">
      <c r="G304" s="77"/>
    </row>
    <row r="305" spans="7:7">
      <c r="G305" s="77"/>
    </row>
    <row r="306" spans="7:7">
      <c r="G306" s="77"/>
    </row>
    <row r="307" spans="7:7">
      <c r="G307" s="77"/>
    </row>
    <row r="308" spans="7:7">
      <c r="G308" s="77"/>
    </row>
    <row r="309" spans="7:7">
      <c r="G309" s="77"/>
    </row>
    <row r="310" spans="7:7">
      <c r="G310" s="77"/>
    </row>
    <row r="311" spans="7:7">
      <c r="G311" s="77"/>
    </row>
    <row r="312" spans="7:7">
      <c r="G312" s="77"/>
    </row>
    <row r="313" spans="7:7">
      <c r="G313" s="77"/>
    </row>
    <row r="314" spans="7:7">
      <c r="G314" s="77"/>
    </row>
    <row r="315" spans="7:7">
      <c r="G315" s="77"/>
    </row>
    <row r="316" spans="7:7">
      <c r="G316" s="77"/>
    </row>
    <row r="317" spans="7:7">
      <c r="G317" s="77"/>
    </row>
    <row r="318" spans="7:7">
      <c r="G318" s="77"/>
    </row>
    <row r="319" spans="7:7">
      <c r="G319" s="77"/>
    </row>
    <row r="320" spans="7:7">
      <c r="G320" s="77"/>
    </row>
    <row r="321" spans="7:7">
      <c r="G321" s="77"/>
    </row>
    <row r="322" spans="7:7">
      <c r="G322" s="77"/>
    </row>
    <row r="323" spans="7:7">
      <c r="G323" s="77"/>
    </row>
    <row r="324" spans="7:7">
      <c r="G324" s="77"/>
    </row>
    <row r="325" spans="7:7">
      <c r="G325" s="77"/>
    </row>
    <row r="326" spans="7:7">
      <c r="G326" s="77"/>
    </row>
    <row r="327" spans="7:7">
      <c r="G327" s="77"/>
    </row>
    <row r="328" spans="7:7">
      <c r="G328" s="77"/>
    </row>
    <row r="329" spans="7:7">
      <c r="G329" s="77"/>
    </row>
    <row r="330" spans="7:7">
      <c r="G330" s="77"/>
    </row>
    <row r="331" spans="7:7">
      <c r="G331" s="77"/>
    </row>
    <row r="332" spans="7:7">
      <c r="G332" s="77"/>
    </row>
    <row r="333" spans="7:7">
      <c r="G333" s="77"/>
    </row>
    <row r="334" spans="7:7">
      <c r="G334" s="77"/>
    </row>
    <row r="335" spans="7:7">
      <c r="G335" s="77"/>
    </row>
    <row r="336" spans="7:7">
      <c r="G336" s="77"/>
    </row>
    <row r="337" spans="7:7">
      <c r="G337" s="77"/>
    </row>
    <row r="338" spans="7:7">
      <c r="G338" s="77"/>
    </row>
    <row r="339" spans="7:7">
      <c r="G339" s="77"/>
    </row>
    <row r="340" spans="7:7">
      <c r="G340" s="77"/>
    </row>
    <row r="341" spans="7:7">
      <c r="G341" s="77"/>
    </row>
    <row r="342" spans="7:7">
      <c r="G342" s="77"/>
    </row>
    <row r="343" spans="7:7">
      <c r="G343" s="77"/>
    </row>
    <row r="344" spans="7:7">
      <c r="G344" s="77"/>
    </row>
    <row r="345" spans="7:7">
      <c r="G345" s="77"/>
    </row>
    <row r="346" spans="7:7">
      <c r="G346" s="77"/>
    </row>
    <row r="347" spans="7:7">
      <c r="G347" s="77"/>
    </row>
    <row r="348" spans="7:7">
      <c r="G348" s="77"/>
    </row>
    <row r="349" spans="7:7">
      <c r="G349" s="77"/>
    </row>
    <row r="350" spans="7:7">
      <c r="G350" s="77"/>
    </row>
    <row r="351" spans="7:7">
      <c r="G351" s="77"/>
    </row>
    <row r="352" spans="7:7">
      <c r="G352" s="77"/>
    </row>
    <row r="353" spans="7:7">
      <c r="G353" s="77"/>
    </row>
    <row r="354" spans="7:7">
      <c r="G354" s="77"/>
    </row>
    <row r="355" spans="7:7">
      <c r="G355" s="77"/>
    </row>
    <row r="356" spans="7:7">
      <c r="G356" s="77"/>
    </row>
    <row r="357" spans="7:7">
      <c r="G357" s="77"/>
    </row>
    <row r="358" spans="7:7">
      <c r="G358" s="77"/>
    </row>
    <row r="359" spans="7:7">
      <c r="G359" s="77"/>
    </row>
    <row r="360" spans="7:7">
      <c r="G360" s="77"/>
    </row>
    <row r="361" spans="7:7">
      <c r="G361" s="77"/>
    </row>
    <row r="362" spans="7:7">
      <c r="G362" s="77"/>
    </row>
    <row r="363" spans="7:7">
      <c r="G363" s="77"/>
    </row>
    <row r="364" spans="7:7">
      <c r="G364" s="77"/>
    </row>
    <row r="365" spans="7:7">
      <c r="G365" s="77"/>
    </row>
    <row r="366" spans="7:7">
      <c r="G366" s="77"/>
    </row>
    <row r="367" spans="7:7">
      <c r="G367" s="77"/>
    </row>
    <row r="368" spans="7:7">
      <c r="G368" s="77"/>
    </row>
    <row r="369" spans="7:7">
      <c r="G369" s="77"/>
    </row>
    <row r="370" spans="7:7">
      <c r="G370" s="77"/>
    </row>
    <row r="371" spans="7:7">
      <c r="G371" s="77"/>
    </row>
    <row r="372" spans="7:7">
      <c r="G372" s="77"/>
    </row>
    <row r="373" spans="7:7">
      <c r="G373" s="77"/>
    </row>
    <row r="374" spans="7:7">
      <c r="G374" s="77"/>
    </row>
    <row r="375" spans="7:7">
      <c r="G375" s="77"/>
    </row>
    <row r="376" spans="7:7">
      <c r="G376" s="77"/>
    </row>
    <row r="377" spans="7:7">
      <c r="G377" s="77"/>
    </row>
    <row r="378" spans="7:7">
      <c r="G378" s="77"/>
    </row>
    <row r="379" spans="7:7">
      <c r="G379" s="77"/>
    </row>
    <row r="380" spans="7:7">
      <c r="G380" s="77"/>
    </row>
    <row r="381" spans="7:7">
      <c r="G381" s="77"/>
    </row>
    <row r="382" spans="7:7">
      <c r="G382" s="77"/>
    </row>
    <row r="383" spans="7:7">
      <c r="G383" s="77"/>
    </row>
    <row r="384" spans="7:7">
      <c r="G384" s="77"/>
    </row>
    <row r="385" spans="7:7">
      <c r="G385" s="77"/>
    </row>
    <row r="386" spans="7:7">
      <c r="G386" s="77"/>
    </row>
    <row r="387" spans="7:7">
      <c r="G387" s="77"/>
    </row>
    <row r="388" spans="7:7">
      <c r="G388" s="77"/>
    </row>
    <row r="389" spans="7:7">
      <c r="G389" s="77"/>
    </row>
    <row r="390" spans="7:7">
      <c r="G390" s="77"/>
    </row>
    <row r="391" spans="7:7">
      <c r="G391" s="77"/>
    </row>
    <row r="392" spans="7:7">
      <c r="G392" s="77"/>
    </row>
    <row r="393" spans="7:7">
      <c r="G393" s="77"/>
    </row>
    <row r="394" spans="7:7">
      <c r="G394" s="77"/>
    </row>
    <row r="395" spans="7:7">
      <c r="G395" s="77"/>
    </row>
    <row r="396" spans="7:7">
      <c r="G396" s="77"/>
    </row>
    <row r="397" spans="7:7">
      <c r="G397" s="77"/>
    </row>
    <row r="398" spans="7:7">
      <c r="G398" s="77"/>
    </row>
    <row r="399" spans="7:7">
      <c r="G399" s="77"/>
    </row>
    <row r="400" spans="7:7">
      <c r="G400" s="77"/>
    </row>
    <row r="401" spans="7:7">
      <c r="G401" s="77"/>
    </row>
    <row r="402" spans="7:7">
      <c r="G402" s="77"/>
    </row>
    <row r="403" spans="7:7">
      <c r="G403" s="77"/>
    </row>
    <row r="404" spans="7:7">
      <c r="G404" s="77"/>
    </row>
    <row r="405" spans="7:7">
      <c r="G405" s="77"/>
    </row>
    <row r="406" spans="7:7">
      <c r="G406" s="77"/>
    </row>
    <row r="407" spans="7:7">
      <c r="G407" s="77"/>
    </row>
    <row r="408" spans="7:7">
      <c r="G408" s="77"/>
    </row>
    <row r="409" spans="7:7">
      <c r="G409" s="77"/>
    </row>
    <row r="410" spans="7:7">
      <c r="G410" s="77"/>
    </row>
    <row r="411" spans="7:7">
      <c r="G411" s="77"/>
    </row>
    <row r="412" spans="7:7">
      <c r="G412" s="77"/>
    </row>
    <row r="413" spans="7:7">
      <c r="G413" s="77"/>
    </row>
    <row r="414" spans="7:7">
      <c r="G414" s="77"/>
    </row>
    <row r="415" spans="7:7">
      <c r="G415" s="77"/>
    </row>
    <row r="416" spans="7:7">
      <c r="G416" s="77"/>
    </row>
    <row r="417" spans="7:7">
      <c r="G417" s="77"/>
    </row>
    <row r="418" spans="7:7">
      <c r="G418" s="77"/>
    </row>
    <row r="419" spans="7:7">
      <c r="G419" s="77"/>
    </row>
    <row r="420" spans="7:7">
      <c r="G420" s="77"/>
    </row>
    <row r="421" spans="7:7">
      <c r="G421" s="77"/>
    </row>
    <row r="422" spans="7:7">
      <c r="G422" s="77"/>
    </row>
    <row r="423" spans="7:7">
      <c r="G423" s="77"/>
    </row>
    <row r="424" spans="7:7">
      <c r="G424" s="77"/>
    </row>
    <row r="425" spans="7:7">
      <c r="G425" s="77"/>
    </row>
    <row r="426" spans="7:7">
      <c r="G426" s="77"/>
    </row>
    <row r="427" spans="7:7">
      <c r="G427" s="77"/>
    </row>
    <row r="428" spans="7:7">
      <c r="G428" s="77"/>
    </row>
    <row r="429" spans="7:7">
      <c r="G429" s="77"/>
    </row>
    <row r="430" spans="7:7">
      <c r="G430" s="77"/>
    </row>
    <row r="431" spans="7:7">
      <c r="G431" s="77"/>
    </row>
    <row r="432" spans="7:7">
      <c r="G432" s="77"/>
    </row>
    <row r="433" spans="7:7">
      <c r="G433" s="77"/>
    </row>
    <row r="434" spans="7:7">
      <c r="G434" s="77"/>
    </row>
    <row r="435" spans="7:7">
      <c r="G435" s="77"/>
    </row>
    <row r="436" spans="7:7">
      <c r="G436" s="77"/>
    </row>
    <row r="437" spans="7:7">
      <c r="G437" s="77"/>
    </row>
    <row r="438" spans="7:7">
      <c r="G438" s="77"/>
    </row>
    <row r="439" spans="7:7">
      <c r="G439" s="77"/>
    </row>
    <row r="440" spans="7:7">
      <c r="G440" s="77"/>
    </row>
    <row r="441" spans="7:7">
      <c r="G441" s="77"/>
    </row>
    <row r="442" spans="7:7">
      <c r="G442" s="77"/>
    </row>
    <row r="443" spans="7:7">
      <c r="G443" s="77"/>
    </row>
    <row r="444" spans="7:7">
      <c r="G444" s="77"/>
    </row>
    <row r="445" spans="7:7">
      <c r="G445" s="77"/>
    </row>
    <row r="446" spans="7:7">
      <c r="G446" s="77"/>
    </row>
    <row r="447" spans="7:7">
      <c r="G447" s="77"/>
    </row>
    <row r="448" spans="7:7">
      <c r="G448" s="77"/>
    </row>
    <row r="449" spans="7:7">
      <c r="G449" s="77"/>
    </row>
    <row r="450" spans="7:7">
      <c r="G450" s="77"/>
    </row>
    <row r="451" spans="7:7">
      <c r="G451" s="77"/>
    </row>
    <row r="452" spans="7:7">
      <c r="G452" s="77"/>
    </row>
    <row r="453" spans="7:7">
      <c r="G453" s="77"/>
    </row>
    <row r="454" spans="7:7">
      <c r="G454" s="77"/>
    </row>
    <row r="455" spans="7:7">
      <c r="G455" s="77"/>
    </row>
    <row r="456" spans="7:7">
      <c r="G456" s="77"/>
    </row>
    <row r="457" spans="7:7">
      <c r="G457" s="77"/>
    </row>
    <row r="458" spans="7:7">
      <c r="G458" s="77"/>
    </row>
    <row r="459" spans="7:7">
      <c r="G459" s="77"/>
    </row>
    <row r="460" spans="7:7">
      <c r="G460" s="77"/>
    </row>
    <row r="461" spans="7:7">
      <c r="G461" s="77"/>
    </row>
    <row r="462" spans="7:7">
      <c r="G462" s="77"/>
    </row>
    <row r="463" spans="7:7">
      <c r="G463" s="77"/>
    </row>
    <row r="464" spans="7:7">
      <c r="G464" s="77"/>
    </row>
    <row r="465" spans="7:7">
      <c r="G465" s="77"/>
    </row>
    <row r="466" spans="7:7">
      <c r="G466" s="77"/>
    </row>
    <row r="467" spans="7:7">
      <c r="G467" s="77"/>
    </row>
    <row r="468" spans="7:7">
      <c r="G468" s="77"/>
    </row>
    <row r="469" spans="7:7">
      <c r="G469" s="77"/>
    </row>
    <row r="470" spans="7:7">
      <c r="G470" s="77"/>
    </row>
    <row r="471" spans="7:7">
      <c r="G471" s="77"/>
    </row>
    <row r="472" spans="7:7">
      <c r="G472" s="77"/>
    </row>
    <row r="473" spans="7:7">
      <c r="G473" s="77"/>
    </row>
    <row r="474" spans="7:7">
      <c r="G474" s="77"/>
    </row>
    <row r="475" spans="7:7">
      <c r="G475" s="77"/>
    </row>
    <row r="476" spans="7:7">
      <c r="G476" s="77"/>
    </row>
    <row r="477" spans="7:7">
      <c r="G477" s="77"/>
    </row>
    <row r="478" spans="7:7">
      <c r="G478" s="77"/>
    </row>
    <row r="479" spans="7:7">
      <c r="G479" s="77"/>
    </row>
    <row r="480" spans="7:7">
      <c r="G480" s="77"/>
    </row>
    <row r="481" spans="7:7">
      <c r="G481" s="77"/>
    </row>
    <row r="482" spans="7:7">
      <c r="G482" s="77"/>
    </row>
  </sheetData>
  <protectedRanges>
    <protectedRange sqref="A1" name="Range1_1_1_1"/>
  </protectedRanges>
  <mergeCells count="4">
    <mergeCell ref="A1:I1"/>
    <mergeCell ref="B2:C2"/>
    <mergeCell ref="D2:E2"/>
    <mergeCell ref="A51:E5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2"/>
  <sheetViews>
    <sheetView workbookViewId="0">
      <selection activeCell="N8" sqref="N8"/>
    </sheetView>
  </sheetViews>
  <sheetFormatPr defaultColWidth="9" defaultRowHeight="15"/>
  <cols>
    <col min="1" max="1" width="6.7109375" customWidth="1"/>
    <col min="2" max="2" width="7.140625" customWidth="1"/>
    <col min="3" max="3" width="31.85546875" customWidth="1"/>
    <col min="4" max="4" width="7.85546875" customWidth="1"/>
    <col min="5" max="5" width="26.140625" customWidth="1"/>
    <col min="6" max="6" width="13.28515625" style="57" customWidth="1"/>
    <col min="7" max="7" width="14.7109375" style="78" customWidth="1"/>
    <col min="8" max="8" width="14.7109375" customWidth="1"/>
    <col min="9" max="9" width="8.42578125" customWidth="1"/>
  </cols>
  <sheetData>
    <row r="1" spans="1:9" ht="20.25" customHeight="1">
      <c r="A1" s="100" t="s">
        <v>237</v>
      </c>
      <c r="B1" s="101"/>
      <c r="C1" s="101"/>
      <c r="D1" s="101"/>
      <c r="E1" s="101"/>
      <c r="F1" s="101"/>
      <c r="G1" s="101"/>
      <c r="H1" s="101"/>
      <c r="I1" s="102"/>
    </row>
    <row r="2" spans="1:9">
      <c r="A2" s="79" t="s">
        <v>209</v>
      </c>
      <c r="B2" s="103" t="s">
        <v>0</v>
      </c>
      <c r="C2" s="104"/>
      <c r="D2" s="103" t="s">
        <v>1</v>
      </c>
      <c r="E2" s="104"/>
      <c r="F2" s="80" t="s">
        <v>2</v>
      </c>
      <c r="G2" s="71" t="s">
        <v>3</v>
      </c>
      <c r="H2" s="81" t="s">
        <v>4</v>
      </c>
      <c r="I2" s="79" t="s">
        <v>5</v>
      </c>
    </row>
    <row r="3" spans="1:9" ht="22.5">
      <c r="A3" s="49" t="s">
        <v>6</v>
      </c>
      <c r="B3" s="49" t="s">
        <v>7</v>
      </c>
      <c r="C3" s="42" t="s">
        <v>8</v>
      </c>
      <c r="D3" s="49" t="s">
        <v>9</v>
      </c>
      <c r="E3" s="42" t="s">
        <v>10</v>
      </c>
      <c r="F3" s="62">
        <v>481800000</v>
      </c>
      <c r="G3" s="108">
        <v>133072780</v>
      </c>
      <c r="H3" s="64">
        <f>F3:F51-G3:G51</f>
        <v>348727220</v>
      </c>
      <c r="I3" s="17">
        <f t="shared" ref="I3:I51" si="0">G3/F3*100</f>
        <v>27.619921129099211</v>
      </c>
    </row>
    <row r="4" spans="1:9" ht="22.5">
      <c r="A4" s="49" t="s">
        <v>6</v>
      </c>
      <c r="B4" s="49" t="s">
        <v>7</v>
      </c>
      <c r="C4" s="42" t="s">
        <v>8</v>
      </c>
      <c r="D4" s="49" t="s">
        <v>20</v>
      </c>
      <c r="E4" s="42" t="s">
        <v>210</v>
      </c>
      <c r="F4" s="62">
        <v>187500000</v>
      </c>
      <c r="G4" s="108">
        <v>51708770</v>
      </c>
      <c r="H4" s="64">
        <f t="shared" ref="H4:H50" si="1">F4-G4</f>
        <v>135791230</v>
      </c>
      <c r="I4" s="17">
        <f t="shared" si="0"/>
        <v>27.578010666666668</v>
      </c>
    </row>
    <row r="5" spans="1:9" ht="22.5">
      <c r="A5" s="49">
        <v>630</v>
      </c>
      <c r="B5" s="49">
        <v>20</v>
      </c>
      <c r="C5" s="42" t="s">
        <v>8</v>
      </c>
      <c r="D5" s="49">
        <v>404</v>
      </c>
      <c r="E5" s="42" t="s">
        <v>30</v>
      </c>
      <c r="F5" s="62">
        <v>8000000</v>
      </c>
      <c r="G5" s="108">
        <v>727196</v>
      </c>
      <c r="H5" s="64">
        <f t="shared" si="1"/>
        <v>7272804</v>
      </c>
      <c r="I5" s="17">
        <f t="shared" si="0"/>
        <v>9.08995</v>
      </c>
    </row>
    <row r="6" spans="1:9" ht="22.5">
      <c r="A6" s="49" t="s">
        <v>6</v>
      </c>
      <c r="B6" s="49" t="s">
        <v>7</v>
      </c>
      <c r="C6" s="42" t="s">
        <v>8</v>
      </c>
      <c r="D6" s="49" t="s">
        <v>33</v>
      </c>
      <c r="E6" s="42" t="s">
        <v>34</v>
      </c>
      <c r="F6" s="62">
        <v>45000000</v>
      </c>
      <c r="G6" s="108">
        <v>12771041</v>
      </c>
      <c r="H6" s="64">
        <f t="shared" si="1"/>
        <v>32228959</v>
      </c>
      <c r="I6" s="17">
        <f t="shared" si="0"/>
        <v>28.38009111111111</v>
      </c>
    </row>
    <row r="7" spans="1:9" ht="22.5">
      <c r="A7" s="49" t="s">
        <v>6</v>
      </c>
      <c r="B7" s="49" t="s">
        <v>7</v>
      </c>
      <c r="C7" s="42" t="s">
        <v>8</v>
      </c>
      <c r="D7" s="49" t="s">
        <v>212</v>
      </c>
      <c r="E7" s="42" t="s">
        <v>48</v>
      </c>
      <c r="F7" s="62">
        <v>50000000</v>
      </c>
      <c r="G7" s="108">
        <v>15740065</v>
      </c>
      <c r="H7" s="64">
        <f t="shared" si="1"/>
        <v>34259935</v>
      </c>
      <c r="I7" s="17">
        <f t="shared" si="0"/>
        <v>31.480129999999999</v>
      </c>
    </row>
    <row r="8" spans="1:9" ht="22.5">
      <c r="A8" s="49" t="s">
        <v>6</v>
      </c>
      <c r="B8" s="49" t="s">
        <v>7</v>
      </c>
      <c r="C8" s="42" t="s">
        <v>8</v>
      </c>
      <c r="D8" s="49" t="s">
        <v>73</v>
      </c>
      <c r="E8" s="42" t="s">
        <v>74</v>
      </c>
      <c r="F8" s="62">
        <v>15000000</v>
      </c>
      <c r="G8" s="108">
        <v>1995411</v>
      </c>
      <c r="H8" s="64">
        <f t="shared" si="1"/>
        <v>13004589</v>
      </c>
      <c r="I8" s="17">
        <f t="shared" si="0"/>
        <v>13.302739999999998</v>
      </c>
    </row>
    <row r="9" spans="1:9" ht="22.5">
      <c r="A9" s="49" t="s">
        <v>6</v>
      </c>
      <c r="B9" s="49" t="s">
        <v>7</v>
      </c>
      <c r="C9" s="42" t="s">
        <v>8</v>
      </c>
      <c r="D9" s="49" t="s">
        <v>95</v>
      </c>
      <c r="E9" s="42" t="s">
        <v>96</v>
      </c>
      <c r="F9" s="62">
        <v>30000000</v>
      </c>
      <c r="G9" s="108">
        <v>8696139</v>
      </c>
      <c r="H9" s="64">
        <f t="shared" si="1"/>
        <v>21303861</v>
      </c>
      <c r="I9" s="17">
        <f t="shared" si="0"/>
        <v>28.987130000000001</v>
      </c>
    </row>
    <row r="10" spans="1:9" ht="22.5">
      <c r="A10" s="49" t="s">
        <v>6</v>
      </c>
      <c r="B10" s="49" t="s">
        <v>7</v>
      </c>
      <c r="C10" s="42" t="s">
        <v>8</v>
      </c>
      <c r="D10" s="49" t="s">
        <v>111</v>
      </c>
      <c r="E10" s="42" t="s">
        <v>112</v>
      </c>
      <c r="F10" s="62">
        <v>13500000</v>
      </c>
      <c r="G10" s="108">
        <v>2656056</v>
      </c>
      <c r="H10" s="64">
        <f t="shared" si="1"/>
        <v>10843944</v>
      </c>
      <c r="I10" s="17">
        <f t="shared" si="0"/>
        <v>19.674488888888888</v>
      </c>
    </row>
    <row r="11" spans="1:9" ht="22.5">
      <c r="A11" s="49" t="s">
        <v>6</v>
      </c>
      <c r="B11" s="49" t="s">
        <v>7</v>
      </c>
      <c r="C11" s="42" t="s">
        <v>8</v>
      </c>
      <c r="D11" s="49" t="s">
        <v>140</v>
      </c>
      <c r="E11" s="42" t="s">
        <v>141</v>
      </c>
      <c r="F11" s="62">
        <v>25000000</v>
      </c>
      <c r="G11" s="108">
        <v>6732279</v>
      </c>
      <c r="H11" s="64">
        <f t="shared" si="1"/>
        <v>18267721</v>
      </c>
      <c r="I11" s="17">
        <f t="shared" si="0"/>
        <v>26.929115999999997</v>
      </c>
    </row>
    <row r="12" spans="1:9" ht="22.5">
      <c r="A12" s="49" t="s">
        <v>6</v>
      </c>
      <c r="B12" s="49" t="s">
        <v>7</v>
      </c>
      <c r="C12" s="42" t="s">
        <v>8</v>
      </c>
      <c r="D12" s="49" t="s">
        <v>151</v>
      </c>
      <c r="E12" s="42" t="s">
        <v>152</v>
      </c>
      <c r="F12" s="62">
        <v>40000000</v>
      </c>
      <c r="G12" s="108">
        <v>7188191</v>
      </c>
      <c r="H12" s="64">
        <f t="shared" si="1"/>
        <v>32811809</v>
      </c>
      <c r="I12" s="17">
        <f t="shared" si="0"/>
        <v>17.970477500000001</v>
      </c>
    </row>
    <row r="13" spans="1:9" ht="22.5">
      <c r="A13" s="49" t="s">
        <v>6</v>
      </c>
      <c r="B13" s="49" t="s">
        <v>7</v>
      </c>
      <c r="C13" s="42" t="s">
        <v>8</v>
      </c>
      <c r="D13" s="49" t="s">
        <v>153</v>
      </c>
      <c r="E13" s="42" t="s">
        <v>154</v>
      </c>
      <c r="F13" s="62">
        <v>3000000</v>
      </c>
      <c r="G13" s="108">
        <v>996527</v>
      </c>
      <c r="H13" s="64">
        <f t="shared" si="1"/>
        <v>2003473</v>
      </c>
      <c r="I13" s="17">
        <f t="shared" si="0"/>
        <v>33.217566666666663</v>
      </c>
    </row>
    <row r="14" spans="1:9" ht="22.5">
      <c r="A14" s="49" t="s">
        <v>6</v>
      </c>
      <c r="B14" s="49" t="s">
        <v>7</v>
      </c>
      <c r="C14" s="42" t="s">
        <v>8</v>
      </c>
      <c r="D14" s="49" t="s">
        <v>160</v>
      </c>
      <c r="E14" s="42" t="s">
        <v>161</v>
      </c>
      <c r="F14" s="62">
        <v>32000000</v>
      </c>
      <c r="G14" s="108">
        <v>2355404</v>
      </c>
      <c r="H14" s="64">
        <f t="shared" si="1"/>
        <v>29644596</v>
      </c>
      <c r="I14" s="17">
        <f t="shared" si="0"/>
        <v>7.3606375000000002</v>
      </c>
    </row>
    <row r="15" spans="1:9" ht="22.5">
      <c r="A15" s="49" t="s">
        <v>6</v>
      </c>
      <c r="B15" s="49" t="s">
        <v>7</v>
      </c>
      <c r="C15" s="42" t="s">
        <v>8</v>
      </c>
      <c r="D15" s="49" t="s">
        <v>222</v>
      </c>
      <c r="E15" s="42" t="s">
        <v>168</v>
      </c>
      <c r="F15" s="62">
        <v>3900000</v>
      </c>
      <c r="G15" s="108">
        <v>0</v>
      </c>
      <c r="H15" s="64">
        <f t="shared" si="1"/>
        <v>3900000</v>
      </c>
      <c r="I15" s="17">
        <f t="shared" si="0"/>
        <v>0</v>
      </c>
    </row>
    <row r="16" spans="1:9" ht="21.75" customHeight="1">
      <c r="A16" s="49" t="s">
        <v>6</v>
      </c>
      <c r="B16" s="49" t="s">
        <v>7</v>
      </c>
      <c r="C16" s="42" t="s">
        <v>8</v>
      </c>
      <c r="D16" s="49" t="s">
        <v>172</v>
      </c>
      <c r="E16" s="42" t="s">
        <v>223</v>
      </c>
      <c r="F16" s="62">
        <v>60000000</v>
      </c>
      <c r="G16" s="108">
        <v>3707172</v>
      </c>
      <c r="H16" s="64">
        <f t="shared" si="1"/>
        <v>56292828</v>
      </c>
      <c r="I16" s="17">
        <f t="shared" si="0"/>
        <v>6.1786199999999996</v>
      </c>
    </row>
    <row r="17" spans="1:9">
      <c r="A17" s="49" t="s">
        <v>6</v>
      </c>
      <c r="B17" s="49" t="s">
        <v>178</v>
      </c>
      <c r="C17" s="52" t="s">
        <v>179</v>
      </c>
      <c r="D17" s="49" t="s">
        <v>111</v>
      </c>
      <c r="E17" s="42" t="s">
        <v>112</v>
      </c>
      <c r="F17" s="62">
        <v>12000000</v>
      </c>
      <c r="G17" s="74">
        <v>2169534</v>
      </c>
      <c r="H17" s="64">
        <f t="shared" si="1"/>
        <v>9830466</v>
      </c>
      <c r="I17" s="17">
        <f t="shared" si="0"/>
        <v>18.079450000000001</v>
      </c>
    </row>
    <row r="18" spans="1:9">
      <c r="A18" s="49" t="s">
        <v>6</v>
      </c>
      <c r="B18" s="49" t="s">
        <v>178</v>
      </c>
      <c r="C18" s="52" t="s">
        <v>179</v>
      </c>
      <c r="D18" s="49" t="s">
        <v>140</v>
      </c>
      <c r="E18" s="42" t="s">
        <v>141</v>
      </c>
      <c r="F18" s="62">
        <v>5400000</v>
      </c>
      <c r="G18" s="74">
        <v>73694</v>
      </c>
      <c r="H18" s="64">
        <f t="shared" si="1"/>
        <v>5326306</v>
      </c>
      <c r="I18" s="17">
        <f t="shared" si="0"/>
        <v>1.3647037037037038</v>
      </c>
    </row>
    <row r="19" spans="1:9">
      <c r="A19" s="49" t="s">
        <v>6</v>
      </c>
      <c r="B19" s="49" t="s">
        <v>180</v>
      </c>
      <c r="C19" s="52" t="s">
        <v>181</v>
      </c>
      <c r="D19" s="49" t="s">
        <v>95</v>
      </c>
      <c r="E19" s="42" t="s">
        <v>96</v>
      </c>
      <c r="F19" s="62">
        <v>10000000</v>
      </c>
      <c r="G19" s="74">
        <v>113516</v>
      </c>
      <c r="H19" s="64">
        <f t="shared" si="1"/>
        <v>9886484</v>
      </c>
      <c r="I19" s="17">
        <f t="shared" si="0"/>
        <v>1.1351599999999999</v>
      </c>
    </row>
    <row r="20" spans="1:9">
      <c r="A20" s="49" t="s">
        <v>224</v>
      </c>
      <c r="B20" s="49">
        <v>22</v>
      </c>
      <c r="C20" s="52" t="s">
        <v>181</v>
      </c>
      <c r="D20" s="49">
        <v>425</v>
      </c>
      <c r="E20" s="42" t="s">
        <v>112</v>
      </c>
      <c r="F20" s="62">
        <v>1000000</v>
      </c>
      <c r="G20" s="74">
        <v>0</v>
      </c>
      <c r="H20" s="64">
        <f t="shared" si="1"/>
        <v>1000000</v>
      </c>
      <c r="I20" s="17">
        <f t="shared" si="0"/>
        <v>0</v>
      </c>
    </row>
    <row r="21" spans="1:9">
      <c r="A21" s="49" t="s">
        <v>6</v>
      </c>
      <c r="B21" s="49" t="s">
        <v>180</v>
      </c>
      <c r="C21" s="52" t="s">
        <v>181</v>
      </c>
      <c r="D21" s="49" t="s">
        <v>160</v>
      </c>
      <c r="E21" s="42" t="s">
        <v>161</v>
      </c>
      <c r="F21" s="62">
        <v>2500000</v>
      </c>
      <c r="G21" s="109">
        <v>0</v>
      </c>
      <c r="H21" s="64">
        <f t="shared" si="1"/>
        <v>2500000</v>
      </c>
      <c r="I21" s="17">
        <f t="shared" si="0"/>
        <v>0</v>
      </c>
    </row>
    <row r="22" spans="1:9">
      <c r="A22" s="49" t="s">
        <v>6</v>
      </c>
      <c r="B22" s="49" t="s">
        <v>180</v>
      </c>
      <c r="C22" s="52" t="s">
        <v>181</v>
      </c>
      <c r="D22" s="49" t="s">
        <v>183</v>
      </c>
      <c r="E22" s="42" t="s">
        <v>184</v>
      </c>
      <c r="F22" s="62">
        <v>11000000</v>
      </c>
      <c r="G22" s="74">
        <v>0</v>
      </c>
      <c r="H22" s="64">
        <f t="shared" si="1"/>
        <v>11000000</v>
      </c>
      <c r="I22" s="17">
        <f t="shared" si="0"/>
        <v>0</v>
      </c>
    </row>
    <row r="23" spans="1:9">
      <c r="A23" s="49" t="s">
        <v>6</v>
      </c>
      <c r="B23" s="49" t="s">
        <v>187</v>
      </c>
      <c r="C23" s="52" t="s">
        <v>188</v>
      </c>
      <c r="D23" s="49" t="s">
        <v>73</v>
      </c>
      <c r="E23" s="42" t="s">
        <v>74</v>
      </c>
      <c r="F23" s="62">
        <v>300000</v>
      </c>
      <c r="G23" s="74">
        <v>0</v>
      </c>
      <c r="H23" s="64">
        <f t="shared" si="1"/>
        <v>300000</v>
      </c>
      <c r="I23" s="17">
        <f t="shared" si="0"/>
        <v>0</v>
      </c>
    </row>
    <row r="24" spans="1:9">
      <c r="A24" s="49" t="s">
        <v>6</v>
      </c>
      <c r="B24" s="49" t="s">
        <v>187</v>
      </c>
      <c r="C24" s="52" t="s">
        <v>188</v>
      </c>
      <c r="D24" s="49" t="s">
        <v>95</v>
      </c>
      <c r="E24" s="42" t="s">
        <v>96</v>
      </c>
      <c r="F24" s="62">
        <v>2000000</v>
      </c>
      <c r="G24" s="74">
        <v>0</v>
      </c>
      <c r="H24" s="64">
        <f t="shared" si="1"/>
        <v>2000000</v>
      </c>
      <c r="I24" s="17">
        <f t="shared" si="0"/>
        <v>0</v>
      </c>
    </row>
    <row r="25" spans="1:9">
      <c r="A25" s="49" t="s">
        <v>6</v>
      </c>
      <c r="B25" s="49" t="s">
        <v>187</v>
      </c>
      <c r="C25" s="52" t="s">
        <v>188</v>
      </c>
      <c r="D25" s="49">
        <v>425</v>
      </c>
      <c r="E25" s="42" t="s">
        <v>112</v>
      </c>
      <c r="F25" s="62">
        <v>2950000</v>
      </c>
      <c r="G25" s="74">
        <v>5855</v>
      </c>
      <c r="H25" s="64">
        <f t="shared" si="1"/>
        <v>2944145</v>
      </c>
      <c r="I25" s="17">
        <f t="shared" si="0"/>
        <v>0.19847457627118645</v>
      </c>
    </row>
    <row r="26" spans="1:9">
      <c r="A26" s="49">
        <v>630</v>
      </c>
      <c r="B26" s="49">
        <v>23</v>
      </c>
      <c r="C26" s="52" t="s">
        <v>188</v>
      </c>
      <c r="D26" s="49">
        <v>426</v>
      </c>
      <c r="E26" s="42" t="s">
        <v>141</v>
      </c>
      <c r="F26" s="62">
        <v>500000</v>
      </c>
      <c r="G26" s="74">
        <v>23100</v>
      </c>
      <c r="H26" s="64">
        <f t="shared" si="1"/>
        <v>476900</v>
      </c>
      <c r="I26" s="17">
        <f t="shared" si="0"/>
        <v>4.62</v>
      </c>
    </row>
    <row r="27" spans="1:9">
      <c r="A27" s="49">
        <v>630</v>
      </c>
      <c r="B27" s="49">
        <v>23</v>
      </c>
      <c r="C27" s="52" t="s">
        <v>188</v>
      </c>
      <c r="D27" s="49">
        <v>480</v>
      </c>
      <c r="E27" s="42" t="s">
        <v>161</v>
      </c>
      <c r="F27" s="62">
        <v>1500000</v>
      </c>
      <c r="G27" s="74">
        <v>833434</v>
      </c>
      <c r="H27" s="64">
        <f t="shared" si="1"/>
        <v>666566</v>
      </c>
      <c r="I27" s="17">
        <f t="shared" si="0"/>
        <v>55.562266666666673</v>
      </c>
    </row>
    <row r="28" spans="1:9">
      <c r="A28" s="49">
        <v>630</v>
      </c>
      <c r="B28" s="49">
        <v>23</v>
      </c>
      <c r="C28" s="52" t="s">
        <v>188</v>
      </c>
      <c r="D28" s="49">
        <v>483</v>
      </c>
      <c r="E28" s="42" t="s">
        <v>168</v>
      </c>
      <c r="F28" s="62">
        <v>550000</v>
      </c>
      <c r="G28" s="74">
        <v>0</v>
      </c>
      <c r="H28" s="64">
        <f t="shared" si="1"/>
        <v>550000</v>
      </c>
      <c r="I28" s="17">
        <f t="shared" si="0"/>
        <v>0</v>
      </c>
    </row>
    <row r="29" spans="1:9" ht="22.5">
      <c r="A29" s="49">
        <v>630</v>
      </c>
      <c r="B29" s="49">
        <v>23</v>
      </c>
      <c r="C29" s="52" t="s">
        <v>188</v>
      </c>
      <c r="D29" s="49">
        <v>485</v>
      </c>
      <c r="E29" s="42" t="s">
        <v>223</v>
      </c>
      <c r="F29" s="62">
        <v>1000000</v>
      </c>
      <c r="G29" s="74">
        <v>0</v>
      </c>
      <c r="H29" s="64">
        <f t="shared" si="1"/>
        <v>1000000</v>
      </c>
      <c r="I29" s="17">
        <f t="shared" si="0"/>
        <v>0</v>
      </c>
    </row>
    <row r="30" spans="1:9">
      <c r="A30" s="49">
        <v>25</v>
      </c>
      <c r="B30" s="49" t="s">
        <v>191</v>
      </c>
      <c r="C30" s="42" t="s">
        <v>192</v>
      </c>
      <c r="D30" s="49" t="s">
        <v>33</v>
      </c>
      <c r="E30" s="42" t="s">
        <v>34</v>
      </c>
      <c r="F30" s="62">
        <v>2000000</v>
      </c>
      <c r="G30" s="74">
        <v>233984</v>
      </c>
      <c r="H30" s="64">
        <f t="shared" si="1"/>
        <v>1766016</v>
      </c>
      <c r="I30" s="17">
        <f t="shared" si="0"/>
        <v>11.699199999999999</v>
      </c>
    </row>
    <row r="31" spans="1:9">
      <c r="A31" s="49">
        <v>630</v>
      </c>
      <c r="B31" s="49" t="s">
        <v>191</v>
      </c>
      <c r="C31" s="42" t="s">
        <v>192</v>
      </c>
      <c r="D31" s="49" t="s">
        <v>95</v>
      </c>
      <c r="E31" s="42" t="s">
        <v>96</v>
      </c>
      <c r="F31" s="62">
        <v>2000000</v>
      </c>
      <c r="G31" s="74">
        <v>200600</v>
      </c>
      <c r="H31" s="64">
        <f t="shared" si="1"/>
        <v>1799400</v>
      </c>
      <c r="I31" s="17">
        <f t="shared" si="0"/>
        <v>10.029999999999999</v>
      </c>
    </row>
    <row r="32" spans="1:9">
      <c r="A32" s="49" t="s">
        <v>6</v>
      </c>
      <c r="B32" s="49" t="s">
        <v>191</v>
      </c>
      <c r="C32" s="42" t="s">
        <v>192</v>
      </c>
      <c r="D32" s="49" t="s">
        <v>111</v>
      </c>
      <c r="E32" s="42" t="s">
        <v>112</v>
      </c>
      <c r="F32" s="62">
        <v>3500000</v>
      </c>
      <c r="G32" s="74">
        <v>137737</v>
      </c>
      <c r="H32" s="64">
        <f t="shared" si="1"/>
        <v>3362263</v>
      </c>
      <c r="I32" s="17">
        <f t="shared" si="0"/>
        <v>3.9353428571428575</v>
      </c>
    </row>
    <row r="33" spans="1:9">
      <c r="A33" s="49" t="s">
        <v>6</v>
      </c>
      <c r="B33" s="49" t="s">
        <v>191</v>
      </c>
      <c r="C33" s="42" t="s">
        <v>192</v>
      </c>
      <c r="D33" s="49" t="s">
        <v>140</v>
      </c>
      <c r="E33" s="42" t="s">
        <v>141</v>
      </c>
      <c r="F33" s="62">
        <v>1500000</v>
      </c>
      <c r="G33" s="74">
        <v>160486</v>
      </c>
      <c r="H33" s="64">
        <f t="shared" si="1"/>
        <v>1339514</v>
      </c>
      <c r="I33" s="17">
        <f t="shared" si="0"/>
        <v>10.699066666666667</v>
      </c>
    </row>
    <row r="34" spans="1:9" ht="22.5">
      <c r="A34" s="49" t="s">
        <v>6</v>
      </c>
      <c r="B34" s="49" t="s">
        <v>191</v>
      </c>
      <c r="C34" s="42" t="s">
        <v>192</v>
      </c>
      <c r="D34" s="49" t="s">
        <v>172</v>
      </c>
      <c r="E34" s="42" t="s">
        <v>173</v>
      </c>
      <c r="F34" s="62">
        <v>6000000</v>
      </c>
      <c r="G34" s="74">
        <v>0</v>
      </c>
      <c r="H34" s="64">
        <f t="shared" si="1"/>
        <v>6000000</v>
      </c>
      <c r="I34" s="17">
        <f t="shared" si="0"/>
        <v>0</v>
      </c>
    </row>
    <row r="35" spans="1:9">
      <c r="A35" s="49" t="s">
        <v>6</v>
      </c>
      <c r="B35" s="49" t="s">
        <v>198</v>
      </c>
      <c r="C35" s="42" t="s">
        <v>199</v>
      </c>
      <c r="D35" s="49">
        <v>420</v>
      </c>
      <c r="E35" s="42" t="s">
        <v>34</v>
      </c>
      <c r="F35" s="62">
        <v>1000000</v>
      </c>
      <c r="G35" s="76">
        <v>0</v>
      </c>
      <c r="H35" s="64">
        <f t="shared" si="1"/>
        <v>1000000</v>
      </c>
      <c r="I35" s="17">
        <f t="shared" si="0"/>
        <v>0</v>
      </c>
    </row>
    <row r="36" spans="1:9">
      <c r="A36" s="49" t="s">
        <v>6</v>
      </c>
      <c r="B36" s="49" t="s">
        <v>198</v>
      </c>
      <c r="C36" s="42" t="s">
        <v>199</v>
      </c>
      <c r="D36" s="49" t="s">
        <v>111</v>
      </c>
      <c r="E36" s="42" t="s">
        <v>112</v>
      </c>
      <c r="F36" s="62">
        <v>8000000</v>
      </c>
      <c r="G36" s="107">
        <v>280002</v>
      </c>
      <c r="H36" s="64">
        <f t="shared" si="1"/>
        <v>7719998</v>
      </c>
      <c r="I36" s="17">
        <f t="shared" si="0"/>
        <v>3.5000249999999995</v>
      </c>
    </row>
    <row r="37" spans="1:9">
      <c r="A37" s="49">
        <v>630</v>
      </c>
      <c r="B37" s="49">
        <v>27</v>
      </c>
      <c r="C37" s="42" t="s">
        <v>199</v>
      </c>
      <c r="D37" s="49">
        <v>426</v>
      </c>
      <c r="E37" s="42" t="s">
        <v>141</v>
      </c>
      <c r="F37" s="62">
        <v>1000000</v>
      </c>
      <c r="G37" s="76">
        <v>0</v>
      </c>
      <c r="H37" s="64">
        <f t="shared" si="1"/>
        <v>1000000</v>
      </c>
      <c r="I37" s="17">
        <f t="shared" si="0"/>
        <v>0</v>
      </c>
    </row>
    <row r="38" spans="1:9">
      <c r="A38" s="49">
        <v>630</v>
      </c>
      <c r="B38" s="49">
        <v>29</v>
      </c>
      <c r="C38" s="42" t="s">
        <v>206</v>
      </c>
      <c r="D38" s="49">
        <v>423</v>
      </c>
      <c r="E38" s="42" t="s">
        <v>74</v>
      </c>
      <c r="F38" s="62">
        <v>500000</v>
      </c>
      <c r="G38" s="74">
        <v>0</v>
      </c>
      <c r="H38" s="64">
        <f t="shared" si="1"/>
        <v>500000</v>
      </c>
      <c r="I38" s="17">
        <f t="shared" si="0"/>
        <v>0</v>
      </c>
    </row>
    <row r="39" spans="1:9">
      <c r="A39" s="49">
        <v>630</v>
      </c>
      <c r="B39" s="49">
        <v>29</v>
      </c>
      <c r="C39" s="42" t="s">
        <v>206</v>
      </c>
      <c r="D39" s="49">
        <v>424</v>
      </c>
      <c r="E39" s="42" t="s">
        <v>96</v>
      </c>
      <c r="F39" s="62">
        <v>1000000</v>
      </c>
      <c r="G39" s="74">
        <v>0</v>
      </c>
      <c r="H39" s="64">
        <f t="shared" si="1"/>
        <v>1000000</v>
      </c>
      <c r="I39" s="17">
        <f t="shared" si="0"/>
        <v>0</v>
      </c>
    </row>
    <row r="40" spans="1:9">
      <c r="A40" s="49">
        <v>630</v>
      </c>
      <c r="B40" s="49">
        <v>29</v>
      </c>
      <c r="C40" s="42" t="s">
        <v>206</v>
      </c>
      <c r="D40" s="49">
        <v>425</v>
      </c>
      <c r="E40" s="42" t="s">
        <v>112</v>
      </c>
      <c r="F40" s="62">
        <v>1500000</v>
      </c>
      <c r="G40" s="74">
        <v>0</v>
      </c>
      <c r="H40" s="64">
        <f t="shared" si="1"/>
        <v>1500000</v>
      </c>
      <c r="I40" s="17">
        <f t="shared" si="0"/>
        <v>0</v>
      </c>
    </row>
    <row r="41" spans="1:9">
      <c r="A41" s="49">
        <v>630</v>
      </c>
      <c r="B41" s="49">
        <v>29</v>
      </c>
      <c r="C41" s="42" t="s">
        <v>206</v>
      </c>
      <c r="D41" s="49">
        <v>426</v>
      </c>
      <c r="E41" s="42" t="s">
        <v>141</v>
      </c>
      <c r="F41" s="62">
        <v>500000</v>
      </c>
      <c r="G41" s="74">
        <v>0</v>
      </c>
      <c r="H41" s="64">
        <f t="shared" si="1"/>
        <v>500000</v>
      </c>
      <c r="I41" s="17">
        <f t="shared" si="0"/>
        <v>0</v>
      </c>
    </row>
    <row r="42" spans="1:9">
      <c r="A42" s="49">
        <v>630</v>
      </c>
      <c r="B42" s="49">
        <v>29</v>
      </c>
      <c r="C42" s="42" t="s">
        <v>206</v>
      </c>
      <c r="D42" s="49">
        <v>480</v>
      </c>
      <c r="E42" s="42" t="s">
        <v>161</v>
      </c>
      <c r="F42" s="62">
        <v>19000000</v>
      </c>
      <c r="G42" s="74">
        <v>0</v>
      </c>
      <c r="H42" s="64">
        <f t="shared" si="1"/>
        <v>19000000</v>
      </c>
      <c r="I42" s="17">
        <f t="shared" si="0"/>
        <v>0</v>
      </c>
    </row>
    <row r="43" spans="1:9">
      <c r="A43" s="49">
        <v>630</v>
      </c>
      <c r="B43" s="49">
        <v>29</v>
      </c>
      <c r="C43" s="42" t="s">
        <v>206</v>
      </c>
      <c r="D43" s="55">
        <v>482</v>
      </c>
      <c r="E43" s="42" t="s">
        <v>216</v>
      </c>
      <c r="F43" s="62">
        <v>100000000</v>
      </c>
      <c r="G43" s="74">
        <v>0</v>
      </c>
      <c r="H43" s="64">
        <f t="shared" si="1"/>
        <v>100000000</v>
      </c>
      <c r="I43" s="17">
        <f t="shared" si="0"/>
        <v>0</v>
      </c>
    </row>
    <row r="44" spans="1:9" ht="22.5">
      <c r="A44" s="49">
        <v>785</v>
      </c>
      <c r="B44" s="53">
        <v>28</v>
      </c>
      <c r="C44" s="42" t="s">
        <v>231</v>
      </c>
      <c r="D44" s="49">
        <v>420</v>
      </c>
      <c r="E44" s="42" t="s">
        <v>34</v>
      </c>
      <c r="F44" s="62">
        <v>900000</v>
      </c>
      <c r="G44" s="74">
        <v>0</v>
      </c>
      <c r="H44" s="64">
        <f t="shared" si="1"/>
        <v>900000</v>
      </c>
      <c r="I44" s="17">
        <f t="shared" si="0"/>
        <v>0</v>
      </c>
    </row>
    <row r="45" spans="1:9" ht="22.5">
      <c r="A45" s="49">
        <v>785</v>
      </c>
      <c r="B45" s="53">
        <v>28</v>
      </c>
      <c r="C45" s="42" t="s">
        <v>231</v>
      </c>
      <c r="D45" s="49">
        <v>424</v>
      </c>
      <c r="E45" s="42" t="s">
        <v>96</v>
      </c>
      <c r="F45" s="62">
        <v>250000</v>
      </c>
      <c r="G45" s="74">
        <v>55000</v>
      </c>
      <c r="H45" s="64">
        <f t="shared" si="1"/>
        <v>195000</v>
      </c>
      <c r="I45" s="17">
        <f t="shared" si="0"/>
        <v>22</v>
      </c>
    </row>
    <row r="46" spans="1:9" ht="22.5">
      <c r="A46" s="49">
        <v>785</v>
      </c>
      <c r="B46" s="53">
        <v>28</v>
      </c>
      <c r="C46" s="42" t="s">
        <v>231</v>
      </c>
      <c r="D46" s="49">
        <v>425</v>
      </c>
      <c r="E46" s="42" t="s">
        <v>112</v>
      </c>
      <c r="F46" s="62">
        <v>1350000</v>
      </c>
      <c r="G46" s="74">
        <v>264000</v>
      </c>
      <c r="H46" s="64">
        <f t="shared" si="1"/>
        <v>1086000</v>
      </c>
      <c r="I46" s="17">
        <f t="shared" si="0"/>
        <v>19.555555555555557</v>
      </c>
    </row>
    <row r="47" spans="1:9" ht="22.5">
      <c r="A47" s="49">
        <v>785</v>
      </c>
      <c r="B47" s="53">
        <v>28</v>
      </c>
      <c r="C47" s="42" t="s">
        <v>231</v>
      </c>
      <c r="D47" s="49">
        <v>426</v>
      </c>
      <c r="E47" s="42" t="s">
        <v>141</v>
      </c>
      <c r="F47" s="62">
        <v>700000</v>
      </c>
      <c r="G47" s="74">
        <v>0</v>
      </c>
      <c r="H47" s="64">
        <f t="shared" si="1"/>
        <v>700000</v>
      </c>
      <c r="I47" s="17">
        <f t="shared" si="0"/>
        <v>0</v>
      </c>
    </row>
    <row r="48" spans="1:9" ht="22.5">
      <c r="A48" s="49">
        <v>785</v>
      </c>
      <c r="B48" s="53">
        <v>28</v>
      </c>
      <c r="C48" s="42" t="s">
        <v>231</v>
      </c>
      <c r="D48" s="49">
        <v>480</v>
      </c>
      <c r="E48" s="42" t="s">
        <v>161</v>
      </c>
      <c r="F48" s="62">
        <v>11300000</v>
      </c>
      <c r="G48" s="74">
        <v>0</v>
      </c>
      <c r="H48" s="64">
        <f t="shared" si="1"/>
        <v>11300000</v>
      </c>
      <c r="I48" s="17">
        <f t="shared" si="0"/>
        <v>0</v>
      </c>
    </row>
    <row r="49" spans="1:9" ht="22.5">
      <c r="A49" s="49">
        <v>785</v>
      </c>
      <c r="B49" s="53">
        <v>28</v>
      </c>
      <c r="C49" s="42" t="s">
        <v>231</v>
      </c>
      <c r="D49" s="49">
        <v>481</v>
      </c>
      <c r="E49" s="54" t="s">
        <v>184</v>
      </c>
      <c r="F49" s="62">
        <v>300000</v>
      </c>
      <c r="G49" s="74">
        <v>0</v>
      </c>
      <c r="H49" s="64">
        <f t="shared" si="1"/>
        <v>300000</v>
      </c>
      <c r="I49" s="17">
        <f t="shared" si="0"/>
        <v>0</v>
      </c>
    </row>
    <row r="50" spans="1:9" ht="22.5">
      <c r="A50" s="49">
        <v>785</v>
      </c>
      <c r="B50" s="53">
        <v>28</v>
      </c>
      <c r="C50" s="42" t="s">
        <v>231</v>
      </c>
      <c r="D50" s="49">
        <v>485</v>
      </c>
      <c r="E50" s="54" t="s">
        <v>226</v>
      </c>
      <c r="F50" s="62">
        <v>6700000</v>
      </c>
      <c r="G50" s="74">
        <v>0</v>
      </c>
      <c r="H50" s="64">
        <f t="shared" si="1"/>
        <v>6700000</v>
      </c>
      <c r="I50" s="17">
        <f t="shared" si="0"/>
        <v>0</v>
      </c>
    </row>
    <row r="51" spans="1:9" ht="15" customHeight="1">
      <c r="A51" s="97" t="s">
        <v>205</v>
      </c>
      <c r="B51" s="105"/>
      <c r="C51" s="105"/>
      <c r="D51" s="105"/>
      <c r="E51" s="106"/>
      <c r="F51" s="63">
        <f>SUM(F3:F50)</f>
        <v>1214400000</v>
      </c>
      <c r="G51" s="33">
        <f>SUM(G3:G50)</f>
        <v>252897973</v>
      </c>
      <c r="H51" s="65">
        <f>SUM(F51-G51)</f>
        <v>961502027</v>
      </c>
      <c r="I51" s="51">
        <f t="shared" si="0"/>
        <v>20.824931900527012</v>
      </c>
    </row>
    <row r="52" spans="1:9">
      <c r="C52" t="s">
        <v>228</v>
      </c>
      <c r="G52" s="77"/>
    </row>
    <row r="53" spans="1:9">
      <c r="C53" t="s">
        <v>229</v>
      </c>
      <c r="G53" s="77"/>
    </row>
    <row r="54" spans="1:9">
      <c r="C54" t="s">
        <v>230</v>
      </c>
      <c r="G54" s="77"/>
    </row>
    <row r="55" spans="1:9">
      <c r="G55" s="77"/>
    </row>
    <row r="56" spans="1:9">
      <c r="G56" s="77"/>
    </row>
    <row r="57" spans="1:9">
      <c r="G57" s="77"/>
    </row>
    <row r="58" spans="1:9">
      <c r="G58" s="77"/>
    </row>
    <row r="59" spans="1:9">
      <c r="G59" s="77"/>
    </row>
    <row r="60" spans="1:9">
      <c r="G60" s="77"/>
    </row>
    <row r="61" spans="1:9">
      <c r="G61" s="77"/>
    </row>
    <row r="62" spans="1:9">
      <c r="G62" s="77"/>
    </row>
    <row r="63" spans="1:9">
      <c r="G63" s="77"/>
    </row>
    <row r="64" spans="1:9">
      <c r="G64" s="77"/>
    </row>
    <row r="65" spans="7:7">
      <c r="G65" s="77"/>
    </row>
    <row r="66" spans="7:7">
      <c r="G66" s="77"/>
    </row>
    <row r="67" spans="7:7">
      <c r="G67" s="77"/>
    </row>
    <row r="68" spans="7:7">
      <c r="G68" s="77"/>
    </row>
    <row r="69" spans="7:7">
      <c r="G69" s="77"/>
    </row>
    <row r="70" spans="7:7">
      <c r="G70" s="77"/>
    </row>
    <row r="71" spans="7:7">
      <c r="G71" s="77"/>
    </row>
    <row r="72" spans="7:7">
      <c r="G72" s="77"/>
    </row>
    <row r="73" spans="7:7">
      <c r="G73" s="77"/>
    </row>
    <row r="74" spans="7:7">
      <c r="G74" s="77"/>
    </row>
    <row r="75" spans="7:7">
      <c r="G75" s="77"/>
    </row>
    <row r="76" spans="7:7">
      <c r="G76" s="77"/>
    </row>
    <row r="77" spans="7:7">
      <c r="G77" s="77"/>
    </row>
    <row r="78" spans="7:7">
      <c r="G78" s="77"/>
    </row>
    <row r="79" spans="7:7">
      <c r="G79" s="77"/>
    </row>
    <row r="80" spans="7:7">
      <c r="G80" s="77"/>
    </row>
    <row r="81" spans="7:7">
      <c r="G81" s="77"/>
    </row>
    <row r="82" spans="7:7">
      <c r="G82" s="77"/>
    </row>
    <row r="83" spans="7:7">
      <c r="G83" s="77"/>
    </row>
    <row r="84" spans="7:7">
      <c r="G84" s="77"/>
    </row>
    <row r="85" spans="7:7">
      <c r="G85" s="77"/>
    </row>
    <row r="86" spans="7:7">
      <c r="G86" s="77"/>
    </row>
    <row r="87" spans="7:7">
      <c r="G87" s="77"/>
    </row>
    <row r="88" spans="7:7">
      <c r="G88" s="77"/>
    </row>
    <row r="89" spans="7:7">
      <c r="G89" s="77"/>
    </row>
    <row r="90" spans="7:7">
      <c r="G90" s="77"/>
    </row>
    <row r="91" spans="7:7">
      <c r="G91" s="77"/>
    </row>
    <row r="92" spans="7:7">
      <c r="G92" s="77"/>
    </row>
    <row r="93" spans="7:7">
      <c r="G93" s="77"/>
    </row>
    <row r="94" spans="7:7">
      <c r="G94" s="77"/>
    </row>
    <row r="95" spans="7:7">
      <c r="G95" s="77"/>
    </row>
    <row r="96" spans="7:7">
      <c r="G96" s="77"/>
    </row>
    <row r="97" spans="7:7">
      <c r="G97" s="77"/>
    </row>
    <row r="98" spans="7:7">
      <c r="G98" s="77"/>
    </row>
    <row r="99" spans="7:7">
      <c r="G99" s="77"/>
    </row>
    <row r="100" spans="7:7">
      <c r="G100" s="77"/>
    </row>
    <row r="101" spans="7:7">
      <c r="G101" s="77"/>
    </row>
    <row r="102" spans="7:7">
      <c r="G102" s="77"/>
    </row>
    <row r="103" spans="7:7">
      <c r="G103" s="77"/>
    </row>
    <row r="104" spans="7:7">
      <c r="G104" s="77"/>
    </row>
    <row r="105" spans="7:7">
      <c r="G105" s="77"/>
    </row>
    <row r="106" spans="7:7">
      <c r="G106" s="77"/>
    </row>
    <row r="107" spans="7:7">
      <c r="G107" s="77"/>
    </row>
    <row r="108" spans="7:7">
      <c r="G108" s="77"/>
    </row>
    <row r="109" spans="7:7">
      <c r="G109" s="77"/>
    </row>
    <row r="110" spans="7:7">
      <c r="G110" s="77"/>
    </row>
    <row r="111" spans="7:7">
      <c r="G111" s="77"/>
    </row>
    <row r="112" spans="7:7">
      <c r="G112" s="77"/>
    </row>
    <row r="113" spans="7:7">
      <c r="G113" s="77"/>
    </row>
    <row r="114" spans="7:7">
      <c r="G114" s="77"/>
    </row>
    <row r="115" spans="7:7">
      <c r="G115" s="77"/>
    </row>
    <row r="116" spans="7:7">
      <c r="G116" s="77"/>
    </row>
    <row r="117" spans="7:7">
      <c r="G117" s="77"/>
    </row>
    <row r="118" spans="7:7">
      <c r="G118" s="77"/>
    </row>
    <row r="119" spans="7:7">
      <c r="G119" s="77"/>
    </row>
    <row r="120" spans="7:7">
      <c r="G120" s="77"/>
    </row>
    <row r="121" spans="7:7">
      <c r="G121" s="77"/>
    </row>
    <row r="122" spans="7:7">
      <c r="G122" s="77"/>
    </row>
    <row r="123" spans="7:7">
      <c r="G123" s="77"/>
    </row>
    <row r="124" spans="7:7">
      <c r="G124" s="77"/>
    </row>
    <row r="125" spans="7:7">
      <c r="G125" s="77"/>
    </row>
    <row r="126" spans="7:7">
      <c r="G126" s="77"/>
    </row>
    <row r="127" spans="7:7">
      <c r="G127" s="77"/>
    </row>
    <row r="128" spans="7:7">
      <c r="G128" s="77"/>
    </row>
    <row r="129" spans="7:7">
      <c r="G129" s="77"/>
    </row>
    <row r="130" spans="7:7">
      <c r="G130" s="77"/>
    </row>
    <row r="131" spans="7:7">
      <c r="G131" s="77"/>
    </row>
    <row r="132" spans="7:7">
      <c r="G132" s="77"/>
    </row>
    <row r="133" spans="7:7">
      <c r="G133" s="77"/>
    </row>
    <row r="134" spans="7:7">
      <c r="G134" s="77"/>
    </row>
    <row r="135" spans="7:7">
      <c r="G135" s="77"/>
    </row>
    <row r="136" spans="7:7">
      <c r="G136" s="77"/>
    </row>
    <row r="137" spans="7:7">
      <c r="G137" s="77"/>
    </row>
    <row r="138" spans="7:7">
      <c r="G138" s="77"/>
    </row>
    <row r="139" spans="7:7">
      <c r="G139" s="77"/>
    </row>
    <row r="140" spans="7:7">
      <c r="G140" s="77"/>
    </row>
    <row r="141" spans="7:7">
      <c r="G141" s="77"/>
    </row>
    <row r="142" spans="7:7">
      <c r="G142" s="77"/>
    </row>
    <row r="143" spans="7:7">
      <c r="G143" s="77"/>
    </row>
    <row r="144" spans="7:7">
      <c r="G144" s="77"/>
    </row>
    <row r="145" spans="7:7">
      <c r="G145" s="77"/>
    </row>
    <row r="146" spans="7:7">
      <c r="G146" s="77"/>
    </row>
    <row r="147" spans="7:7">
      <c r="G147" s="77"/>
    </row>
    <row r="148" spans="7:7">
      <c r="G148" s="77"/>
    </row>
    <row r="149" spans="7:7">
      <c r="G149" s="77"/>
    </row>
    <row r="150" spans="7:7">
      <c r="G150" s="77"/>
    </row>
    <row r="151" spans="7:7">
      <c r="G151" s="77"/>
    </row>
    <row r="152" spans="7:7">
      <c r="G152" s="77"/>
    </row>
    <row r="153" spans="7:7">
      <c r="G153" s="77"/>
    </row>
    <row r="154" spans="7:7">
      <c r="G154" s="77"/>
    </row>
    <row r="155" spans="7:7">
      <c r="G155" s="77"/>
    </row>
    <row r="156" spans="7:7">
      <c r="G156" s="77"/>
    </row>
    <row r="157" spans="7:7">
      <c r="G157" s="77"/>
    </row>
    <row r="158" spans="7:7">
      <c r="G158" s="77"/>
    </row>
    <row r="159" spans="7:7">
      <c r="G159" s="77"/>
    </row>
    <row r="160" spans="7:7">
      <c r="G160" s="77"/>
    </row>
    <row r="161" spans="7:7">
      <c r="G161" s="77"/>
    </row>
    <row r="162" spans="7:7">
      <c r="G162" s="77"/>
    </row>
    <row r="163" spans="7:7">
      <c r="G163" s="77"/>
    </row>
    <row r="164" spans="7:7">
      <c r="G164" s="77"/>
    </row>
    <row r="165" spans="7:7">
      <c r="G165" s="77"/>
    </row>
    <row r="166" spans="7:7">
      <c r="G166" s="77"/>
    </row>
    <row r="167" spans="7:7">
      <c r="G167" s="77"/>
    </row>
    <row r="168" spans="7:7">
      <c r="G168" s="77"/>
    </row>
    <row r="169" spans="7:7">
      <c r="G169" s="77"/>
    </row>
    <row r="170" spans="7:7">
      <c r="G170" s="77"/>
    </row>
    <row r="171" spans="7:7">
      <c r="G171" s="77"/>
    </row>
    <row r="172" spans="7:7">
      <c r="G172" s="77"/>
    </row>
    <row r="173" spans="7:7">
      <c r="G173" s="77"/>
    </row>
    <row r="174" spans="7:7">
      <c r="G174" s="77"/>
    </row>
    <row r="175" spans="7:7">
      <c r="G175" s="77"/>
    </row>
    <row r="176" spans="7:7">
      <c r="G176" s="77"/>
    </row>
    <row r="177" spans="7:7">
      <c r="G177" s="77"/>
    </row>
    <row r="178" spans="7:7">
      <c r="G178" s="77"/>
    </row>
    <row r="179" spans="7:7">
      <c r="G179" s="77"/>
    </row>
    <row r="180" spans="7:7">
      <c r="G180" s="77"/>
    </row>
    <row r="181" spans="7:7">
      <c r="G181" s="77"/>
    </row>
    <row r="182" spans="7:7">
      <c r="G182" s="77"/>
    </row>
    <row r="183" spans="7:7">
      <c r="G183" s="77"/>
    </row>
    <row r="184" spans="7:7">
      <c r="G184" s="77"/>
    </row>
    <row r="185" spans="7:7">
      <c r="G185" s="77"/>
    </row>
    <row r="186" spans="7:7">
      <c r="G186" s="77"/>
    </row>
    <row r="187" spans="7:7">
      <c r="G187" s="77"/>
    </row>
    <row r="188" spans="7:7">
      <c r="G188" s="77"/>
    </row>
    <row r="189" spans="7:7">
      <c r="G189" s="77"/>
    </row>
    <row r="190" spans="7:7">
      <c r="G190" s="77"/>
    </row>
    <row r="191" spans="7:7">
      <c r="G191" s="77"/>
    </row>
    <row r="192" spans="7:7">
      <c r="G192" s="77"/>
    </row>
    <row r="193" spans="7:7">
      <c r="G193" s="77"/>
    </row>
    <row r="194" spans="7:7">
      <c r="G194" s="77"/>
    </row>
    <row r="195" spans="7:7">
      <c r="G195" s="77"/>
    </row>
    <row r="196" spans="7:7">
      <c r="G196" s="77"/>
    </row>
    <row r="197" spans="7:7">
      <c r="G197" s="77"/>
    </row>
    <row r="198" spans="7:7">
      <c r="G198" s="77"/>
    </row>
    <row r="199" spans="7:7">
      <c r="G199" s="77"/>
    </row>
    <row r="200" spans="7:7">
      <c r="G200" s="77"/>
    </row>
    <row r="201" spans="7:7">
      <c r="G201" s="77"/>
    </row>
    <row r="202" spans="7:7">
      <c r="G202" s="77"/>
    </row>
    <row r="203" spans="7:7">
      <c r="G203" s="77"/>
    </row>
    <row r="204" spans="7:7">
      <c r="G204" s="77"/>
    </row>
    <row r="205" spans="7:7">
      <c r="G205" s="77"/>
    </row>
    <row r="206" spans="7:7">
      <c r="G206" s="77"/>
    </row>
    <row r="207" spans="7:7">
      <c r="G207" s="77"/>
    </row>
    <row r="208" spans="7:7">
      <c r="G208" s="77"/>
    </row>
    <row r="209" spans="7:7">
      <c r="G209" s="77"/>
    </row>
    <row r="210" spans="7:7">
      <c r="G210" s="77"/>
    </row>
    <row r="211" spans="7:7">
      <c r="G211" s="77"/>
    </row>
    <row r="212" spans="7:7">
      <c r="G212" s="77"/>
    </row>
    <row r="213" spans="7:7">
      <c r="G213" s="77"/>
    </row>
    <row r="214" spans="7:7">
      <c r="G214" s="77"/>
    </row>
    <row r="215" spans="7:7">
      <c r="G215" s="77"/>
    </row>
    <row r="216" spans="7:7">
      <c r="G216" s="77"/>
    </row>
    <row r="217" spans="7:7">
      <c r="G217" s="77"/>
    </row>
    <row r="218" spans="7:7">
      <c r="G218" s="77"/>
    </row>
    <row r="219" spans="7:7">
      <c r="G219" s="77"/>
    </row>
    <row r="220" spans="7:7">
      <c r="G220" s="77"/>
    </row>
    <row r="221" spans="7:7">
      <c r="G221" s="77"/>
    </row>
    <row r="222" spans="7:7">
      <c r="G222" s="77"/>
    </row>
    <row r="223" spans="7:7">
      <c r="G223" s="77"/>
    </row>
    <row r="224" spans="7:7">
      <c r="G224" s="77"/>
    </row>
    <row r="225" spans="7:7">
      <c r="G225" s="77"/>
    </row>
    <row r="226" spans="7:7">
      <c r="G226" s="77"/>
    </row>
    <row r="227" spans="7:7">
      <c r="G227" s="77"/>
    </row>
    <row r="228" spans="7:7">
      <c r="G228" s="77"/>
    </row>
    <row r="229" spans="7:7">
      <c r="G229" s="77"/>
    </row>
    <row r="230" spans="7:7">
      <c r="G230" s="77"/>
    </row>
    <row r="231" spans="7:7">
      <c r="G231" s="77"/>
    </row>
    <row r="232" spans="7:7">
      <c r="G232" s="77"/>
    </row>
    <row r="233" spans="7:7">
      <c r="G233" s="77"/>
    </row>
    <row r="234" spans="7:7">
      <c r="G234" s="77"/>
    </row>
    <row r="235" spans="7:7">
      <c r="G235" s="77"/>
    </row>
    <row r="236" spans="7:7">
      <c r="G236" s="77"/>
    </row>
    <row r="237" spans="7:7">
      <c r="G237" s="77"/>
    </row>
    <row r="238" spans="7:7">
      <c r="G238" s="77"/>
    </row>
    <row r="239" spans="7:7">
      <c r="G239" s="77"/>
    </row>
    <row r="240" spans="7:7">
      <c r="G240" s="77"/>
    </row>
    <row r="241" spans="7:7">
      <c r="G241" s="77"/>
    </row>
    <row r="242" spans="7:7">
      <c r="G242" s="77"/>
    </row>
    <row r="243" spans="7:7">
      <c r="G243" s="77"/>
    </row>
    <row r="244" spans="7:7">
      <c r="G244" s="77"/>
    </row>
    <row r="245" spans="7:7">
      <c r="G245" s="77"/>
    </row>
    <row r="246" spans="7:7">
      <c r="G246" s="77"/>
    </row>
    <row r="247" spans="7:7">
      <c r="G247" s="77"/>
    </row>
    <row r="248" spans="7:7">
      <c r="G248" s="77"/>
    </row>
    <row r="249" spans="7:7">
      <c r="G249" s="77"/>
    </row>
    <row r="250" spans="7:7">
      <c r="G250" s="77"/>
    </row>
    <row r="251" spans="7:7">
      <c r="G251" s="77"/>
    </row>
    <row r="252" spans="7:7">
      <c r="G252" s="77"/>
    </row>
    <row r="253" spans="7:7">
      <c r="G253" s="77"/>
    </row>
    <row r="254" spans="7:7">
      <c r="G254" s="77"/>
    </row>
    <row r="255" spans="7:7">
      <c r="G255" s="77"/>
    </row>
    <row r="256" spans="7:7">
      <c r="G256" s="77"/>
    </row>
    <row r="257" spans="7:7">
      <c r="G257" s="77"/>
    </row>
    <row r="258" spans="7:7">
      <c r="G258" s="77"/>
    </row>
    <row r="259" spans="7:7">
      <c r="G259" s="77"/>
    </row>
    <row r="260" spans="7:7">
      <c r="G260" s="77"/>
    </row>
    <row r="261" spans="7:7">
      <c r="G261" s="77"/>
    </row>
    <row r="262" spans="7:7">
      <c r="G262" s="77"/>
    </row>
    <row r="263" spans="7:7">
      <c r="G263" s="77"/>
    </row>
    <row r="264" spans="7:7">
      <c r="G264" s="77"/>
    </row>
    <row r="265" spans="7:7">
      <c r="G265" s="77"/>
    </row>
    <row r="266" spans="7:7">
      <c r="G266" s="77"/>
    </row>
    <row r="267" spans="7:7">
      <c r="G267" s="77"/>
    </row>
    <row r="268" spans="7:7">
      <c r="G268" s="77"/>
    </row>
    <row r="269" spans="7:7">
      <c r="G269" s="77"/>
    </row>
    <row r="270" spans="7:7">
      <c r="G270" s="77"/>
    </row>
    <row r="271" spans="7:7">
      <c r="G271" s="77"/>
    </row>
    <row r="272" spans="7:7">
      <c r="G272" s="77"/>
    </row>
    <row r="273" spans="7:7">
      <c r="G273" s="77"/>
    </row>
    <row r="274" spans="7:7">
      <c r="G274" s="77"/>
    </row>
    <row r="275" spans="7:7">
      <c r="G275" s="77"/>
    </row>
    <row r="276" spans="7:7">
      <c r="G276" s="77"/>
    </row>
    <row r="277" spans="7:7">
      <c r="G277" s="77"/>
    </row>
    <row r="278" spans="7:7">
      <c r="G278" s="77"/>
    </row>
    <row r="279" spans="7:7">
      <c r="G279" s="77"/>
    </row>
    <row r="280" spans="7:7">
      <c r="G280" s="77"/>
    </row>
    <row r="281" spans="7:7">
      <c r="G281" s="77"/>
    </row>
    <row r="282" spans="7:7">
      <c r="G282" s="77"/>
    </row>
    <row r="283" spans="7:7">
      <c r="G283" s="77"/>
    </row>
    <row r="284" spans="7:7">
      <c r="G284" s="77"/>
    </row>
    <row r="285" spans="7:7">
      <c r="G285" s="77"/>
    </row>
    <row r="286" spans="7:7">
      <c r="G286" s="77"/>
    </row>
    <row r="287" spans="7:7">
      <c r="G287" s="77"/>
    </row>
    <row r="288" spans="7:7">
      <c r="G288" s="77"/>
    </row>
    <row r="289" spans="7:7">
      <c r="G289" s="77"/>
    </row>
    <row r="290" spans="7:7">
      <c r="G290" s="77"/>
    </row>
    <row r="291" spans="7:7">
      <c r="G291" s="77"/>
    </row>
    <row r="292" spans="7:7">
      <c r="G292" s="77"/>
    </row>
    <row r="293" spans="7:7">
      <c r="G293" s="77"/>
    </row>
    <row r="294" spans="7:7">
      <c r="G294" s="77"/>
    </row>
    <row r="295" spans="7:7">
      <c r="G295" s="77"/>
    </row>
    <row r="296" spans="7:7">
      <c r="G296" s="77"/>
    </row>
    <row r="297" spans="7:7">
      <c r="G297" s="77"/>
    </row>
    <row r="298" spans="7:7">
      <c r="G298" s="77"/>
    </row>
    <row r="299" spans="7:7">
      <c r="G299" s="77"/>
    </row>
    <row r="300" spans="7:7">
      <c r="G300" s="77"/>
    </row>
    <row r="301" spans="7:7">
      <c r="G301" s="77"/>
    </row>
    <row r="302" spans="7:7">
      <c r="G302" s="77"/>
    </row>
    <row r="303" spans="7:7">
      <c r="G303" s="77"/>
    </row>
    <row r="304" spans="7:7">
      <c r="G304" s="77"/>
    </row>
    <row r="305" spans="7:7">
      <c r="G305" s="77"/>
    </row>
    <row r="306" spans="7:7">
      <c r="G306" s="77"/>
    </row>
    <row r="307" spans="7:7">
      <c r="G307" s="77"/>
    </row>
    <row r="308" spans="7:7">
      <c r="G308" s="77"/>
    </row>
    <row r="309" spans="7:7">
      <c r="G309" s="77"/>
    </row>
    <row r="310" spans="7:7">
      <c r="G310" s="77"/>
    </row>
    <row r="311" spans="7:7">
      <c r="G311" s="77"/>
    </row>
    <row r="312" spans="7:7">
      <c r="G312" s="77"/>
    </row>
    <row r="313" spans="7:7">
      <c r="G313" s="77"/>
    </row>
    <row r="314" spans="7:7">
      <c r="G314" s="77"/>
    </row>
    <row r="315" spans="7:7">
      <c r="G315" s="77"/>
    </row>
    <row r="316" spans="7:7">
      <c r="G316" s="77"/>
    </row>
    <row r="317" spans="7:7">
      <c r="G317" s="77"/>
    </row>
    <row r="318" spans="7:7">
      <c r="G318" s="77"/>
    </row>
    <row r="319" spans="7:7">
      <c r="G319" s="77"/>
    </row>
    <row r="320" spans="7:7">
      <c r="G320" s="77"/>
    </row>
    <row r="321" spans="7:7">
      <c r="G321" s="77"/>
    </row>
    <row r="322" spans="7:7">
      <c r="G322" s="77"/>
    </row>
    <row r="323" spans="7:7">
      <c r="G323" s="77"/>
    </row>
    <row r="324" spans="7:7">
      <c r="G324" s="77"/>
    </row>
    <row r="325" spans="7:7">
      <c r="G325" s="77"/>
    </row>
    <row r="326" spans="7:7">
      <c r="G326" s="77"/>
    </row>
    <row r="327" spans="7:7">
      <c r="G327" s="77"/>
    </row>
    <row r="328" spans="7:7">
      <c r="G328" s="77"/>
    </row>
    <row r="329" spans="7:7">
      <c r="G329" s="77"/>
    </row>
    <row r="330" spans="7:7">
      <c r="G330" s="77"/>
    </row>
    <row r="331" spans="7:7">
      <c r="G331" s="77"/>
    </row>
    <row r="332" spans="7:7">
      <c r="G332" s="77"/>
    </row>
    <row r="333" spans="7:7">
      <c r="G333" s="77"/>
    </row>
    <row r="334" spans="7:7">
      <c r="G334" s="77"/>
    </row>
    <row r="335" spans="7:7">
      <c r="G335" s="77"/>
    </row>
    <row r="336" spans="7:7">
      <c r="G336" s="77"/>
    </row>
    <row r="337" spans="7:7">
      <c r="G337" s="77"/>
    </row>
    <row r="338" spans="7:7">
      <c r="G338" s="77"/>
    </row>
    <row r="339" spans="7:7">
      <c r="G339" s="77"/>
    </row>
    <row r="340" spans="7:7">
      <c r="G340" s="77"/>
    </row>
    <row r="341" spans="7:7">
      <c r="G341" s="77"/>
    </row>
    <row r="342" spans="7:7">
      <c r="G342" s="77"/>
    </row>
    <row r="343" spans="7:7">
      <c r="G343" s="77"/>
    </row>
    <row r="344" spans="7:7">
      <c r="G344" s="77"/>
    </row>
    <row r="345" spans="7:7">
      <c r="G345" s="77"/>
    </row>
    <row r="346" spans="7:7">
      <c r="G346" s="77"/>
    </row>
    <row r="347" spans="7:7">
      <c r="G347" s="77"/>
    </row>
    <row r="348" spans="7:7">
      <c r="G348" s="77"/>
    </row>
    <row r="349" spans="7:7">
      <c r="G349" s="77"/>
    </row>
    <row r="350" spans="7:7">
      <c r="G350" s="77"/>
    </row>
    <row r="351" spans="7:7">
      <c r="G351" s="77"/>
    </row>
    <row r="352" spans="7:7">
      <c r="G352" s="77"/>
    </row>
    <row r="353" spans="7:7">
      <c r="G353" s="77"/>
    </row>
    <row r="354" spans="7:7">
      <c r="G354" s="77"/>
    </row>
    <row r="355" spans="7:7">
      <c r="G355" s="77"/>
    </row>
    <row r="356" spans="7:7">
      <c r="G356" s="77"/>
    </row>
    <row r="357" spans="7:7">
      <c r="G357" s="77"/>
    </row>
    <row r="358" spans="7:7">
      <c r="G358" s="77"/>
    </row>
    <row r="359" spans="7:7">
      <c r="G359" s="77"/>
    </row>
    <row r="360" spans="7:7">
      <c r="G360" s="77"/>
    </row>
    <row r="361" spans="7:7">
      <c r="G361" s="77"/>
    </row>
    <row r="362" spans="7:7">
      <c r="G362" s="77"/>
    </row>
    <row r="363" spans="7:7">
      <c r="G363" s="77"/>
    </row>
    <row r="364" spans="7:7">
      <c r="G364" s="77"/>
    </row>
    <row r="365" spans="7:7">
      <c r="G365" s="77"/>
    </row>
    <row r="366" spans="7:7">
      <c r="G366" s="77"/>
    </row>
    <row r="367" spans="7:7">
      <c r="G367" s="77"/>
    </row>
    <row r="368" spans="7:7">
      <c r="G368" s="77"/>
    </row>
    <row r="369" spans="7:7">
      <c r="G369" s="77"/>
    </row>
    <row r="370" spans="7:7">
      <c r="G370" s="77"/>
    </row>
    <row r="371" spans="7:7">
      <c r="G371" s="77"/>
    </row>
    <row r="372" spans="7:7">
      <c r="G372" s="77"/>
    </row>
    <row r="373" spans="7:7">
      <c r="G373" s="77"/>
    </row>
    <row r="374" spans="7:7">
      <c r="G374" s="77"/>
    </row>
    <row r="375" spans="7:7">
      <c r="G375" s="77"/>
    </row>
    <row r="376" spans="7:7">
      <c r="G376" s="77"/>
    </row>
    <row r="377" spans="7:7">
      <c r="G377" s="77"/>
    </row>
    <row r="378" spans="7:7">
      <c r="G378" s="77"/>
    </row>
    <row r="379" spans="7:7">
      <c r="G379" s="77"/>
    </row>
    <row r="380" spans="7:7">
      <c r="G380" s="77"/>
    </row>
    <row r="381" spans="7:7">
      <c r="G381" s="77"/>
    </row>
    <row r="382" spans="7:7">
      <c r="G382" s="77"/>
    </row>
    <row r="383" spans="7:7">
      <c r="G383" s="77"/>
    </row>
    <row r="384" spans="7:7">
      <c r="G384" s="77"/>
    </row>
    <row r="385" spans="7:7">
      <c r="G385" s="77"/>
    </row>
    <row r="386" spans="7:7">
      <c r="G386" s="77"/>
    </row>
    <row r="387" spans="7:7">
      <c r="G387" s="77"/>
    </row>
    <row r="388" spans="7:7">
      <c r="G388" s="77"/>
    </row>
    <row r="389" spans="7:7">
      <c r="G389" s="77"/>
    </row>
    <row r="390" spans="7:7">
      <c r="G390" s="77"/>
    </row>
    <row r="391" spans="7:7">
      <c r="G391" s="77"/>
    </row>
    <row r="392" spans="7:7">
      <c r="G392" s="77"/>
    </row>
    <row r="393" spans="7:7">
      <c r="G393" s="77"/>
    </row>
    <row r="394" spans="7:7">
      <c r="G394" s="77"/>
    </row>
    <row r="395" spans="7:7">
      <c r="G395" s="77"/>
    </row>
    <row r="396" spans="7:7">
      <c r="G396" s="77"/>
    </row>
    <row r="397" spans="7:7">
      <c r="G397" s="77"/>
    </row>
    <row r="398" spans="7:7">
      <c r="G398" s="77"/>
    </row>
    <row r="399" spans="7:7">
      <c r="G399" s="77"/>
    </row>
    <row r="400" spans="7:7">
      <c r="G400" s="77"/>
    </row>
    <row r="401" spans="7:7">
      <c r="G401" s="77"/>
    </row>
    <row r="402" spans="7:7">
      <c r="G402" s="77"/>
    </row>
    <row r="403" spans="7:7">
      <c r="G403" s="77"/>
    </row>
    <row r="404" spans="7:7">
      <c r="G404" s="77"/>
    </row>
    <row r="405" spans="7:7">
      <c r="G405" s="77"/>
    </row>
    <row r="406" spans="7:7">
      <c r="G406" s="77"/>
    </row>
    <row r="407" spans="7:7">
      <c r="G407" s="77"/>
    </row>
    <row r="408" spans="7:7">
      <c r="G408" s="77"/>
    </row>
    <row r="409" spans="7:7">
      <c r="G409" s="77"/>
    </row>
    <row r="410" spans="7:7">
      <c r="G410" s="77"/>
    </row>
    <row r="411" spans="7:7">
      <c r="G411" s="77"/>
    </row>
    <row r="412" spans="7:7">
      <c r="G412" s="77"/>
    </row>
    <row r="413" spans="7:7">
      <c r="G413" s="77"/>
    </row>
    <row r="414" spans="7:7">
      <c r="G414" s="77"/>
    </row>
    <row r="415" spans="7:7">
      <c r="G415" s="77"/>
    </row>
    <row r="416" spans="7:7">
      <c r="G416" s="77"/>
    </row>
    <row r="417" spans="7:7">
      <c r="G417" s="77"/>
    </row>
    <row r="418" spans="7:7">
      <c r="G418" s="77"/>
    </row>
    <row r="419" spans="7:7">
      <c r="G419" s="77"/>
    </row>
    <row r="420" spans="7:7">
      <c r="G420" s="77"/>
    </row>
    <row r="421" spans="7:7">
      <c r="G421" s="77"/>
    </row>
    <row r="422" spans="7:7">
      <c r="G422" s="77"/>
    </row>
    <row r="423" spans="7:7">
      <c r="G423" s="77"/>
    </row>
    <row r="424" spans="7:7">
      <c r="G424" s="77"/>
    </row>
    <row r="425" spans="7:7">
      <c r="G425" s="77"/>
    </row>
    <row r="426" spans="7:7">
      <c r="G426" s="77"/>
    </row>
    <row r="427" spans="7:7">
      <c r="G427" s="77"/>
    </row>
    <row r="428" spans="7:7">
      <c r="G428" s="77"/>
    </row>
    <row r="429" spans="7:7">
      <c r="G429" s="77"/>
    </row>
    <row r="430" spans="7:7">
      <c r="G430" s="77"/>
    </row>
    <row r="431" spans="7:7">
      <c r="G431" s="77"/>
    </row>
    <row r="432" spans="7:7">
      <c r="G432" s="77"/>
    </row>
    <row r="433" spans="7:7">
      <c r="G433" s="77"/>
    </row>
    <row r="434" spans="7:7">
      <c r="G434" s="77"/>
    </row>
    <row r="435" spans="7:7">
      <c r="G435" s="77"/>
    </row>
    <row r="436" spans="7:7">
      <c r="G436" s="77"/>
    </row>
    <row r="437" spans="7:7">
      <c r="G437" s="77"/>
    </row>
    <row r="438" spans="7:7">
      <c r="G438" s="77"/>
    </row>
    <row r="439" spans="7:7">
      <c r="G439" s="77"/>
    </row>
    <row r="440" spans="7:7">
      <c r="G440" s="77"/>
    </row>
    <row r="441" spans="7:7">
      <c r="G441" s="77"/>
    </row>
    <row r="442" spans="7:7">
      <c r="G442" s="77"/>
    </row>
    <row r="443" spans="7:7">
      <c r="G443" s="77"/>
    </row>
    <row r="444" spans="7:7">
      <c r="G444" s="77"/>
    </row>
    <row r="445" spans="7:7">
      <c r="G445" s="77"/>
    </row>
    <row r="446" spans="7:7">
      <c r="G446" s="77"/>
    </row>
    <row r="447" spans="7:7">
      <c r="G447" s="77"/>
    </row>
    <row r="448" spans="7:7">
      <c r="G448" s="77"/>
    </row>
    <row r="449" spans="7:7">
      <c r="G449" s="77"/>
    </row>
    <row r="450" spans="7:7">
      <c r="G450" s="77"/>
    </row>
    <row r="451" spans="7:7">
      <c r="G451" s="77"/>
    </row>
    <row r="452" spans="7:7">
      <c r="G452" s="77"/>
    </row>
    <row r="453" spans="7:7">
      <c r="G453" s="77"/>
    </row>
    <row r="454" spans="7:7">
      <c r="G454" s="77"/>
    </row>
    <row r="455" spans="7:7">
      <c r="G455" s="77"/>
    </row>
    <row r="456" spans="7:7">
      <c r="G456" s="77"/>
    </row>
    <row r="457" spans="7:7">
      <c r="G457" s="77"/>
    </row>
    <row r="458" spans="7:7">
      <c r="G458" s="77"/>
    </row>
    <row r="459" spans="7:7">
      <c r="G459" s="77"/>
    </row>
    <row r="460" spans="7:7">
      <c r="G460" s="77"/>
    </row>
    <row r="461" spans="7:7">
      <c r="G461" s="77"/>
    </row>
    <row r="462" spans="7:7">
      <c r="G462" s="77"/>
    </row>
    <row r="463" spans="7:7">
      <c r="G463" s="77"/>
    </row>
    <row r="464" spans="7:7">
      <c r="G464" s="77"/>
    </row>
    <row r="465" spans="7:7">
      <c r="G465" s="77"/>
    </row>
    <row r="466" spans="7:7">
      <c r="G466" s="77"/>
    </row>
    <row r="467" spans="7:7">
      <c r="G467" s="77"/>
    </row>
    <row r="468" spans="7:7">
      <c r="G468" s="77"/>
    </row>
    <row r="469" spans="7:7">
      <c r="G469" s="77"/>
    </row>
    <row r="470" spans="7:7">
      <c r="G470" s="77"/>
    </row>
    <row r="471" spans="7:7">
      <c r="G471" s="77"/>
    </row>
    <row r="472" spans="7:7">
      <c r="G472" s="77"/>
    </row>
    <row r="473" spans="7:7">
      <c r="G473" s="77"/>
    </row>
    <row r="474" spans="7:7">
      <c r="G474" s="77"/>
    </row>
    <row r="475" spans="7:7">
      <c r="G475" s="77"/>
    </row>
    <row r="476" spans="7:7">
      <c r="G476" s="77"/>
    </row>
    <row r="477" spans="7:7">
      <c r="G477" s="77"/>
    </row>
    <row r="478" spans="7:7">
      <c r="G478" s="77"/>
    </row>
    <row r="479" spans="7:7">
      <c r="G479" s="77"/>
    </row>
    <row r="480" spans="7:7">
      <c r="G480" s="77"/>
    </row>
    <row r="481" spans="7:7">
      <c r="G481" s="77"/>
    </row>
    <row r="482" spans="7:7">
      <c r="G482" s="77"/>
    </row>
  </sheetData>
  <protectedRanges>
    <protectedRange sqref="A1" name="Range1_1_1_1"/>
  </protectedRanges>
  <mergeCells count="4">
    <mergeCell ref="A1:I1"/>
    <mergeCell ref="B2:C2"/>
    <mergeCell ref="D2:E2"/>
    <mergeCell ref="A51:E5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ПОСТАВКА</vt:lpstr>
      <vt:lpstr>БУЏЕТ 2026</vt:lpstr>
      <vt:lpstr>ИЗВРШУВАЊЕ</vt:lpstr>
      <vt:lpstr>31.01.2026</vt:lpstr>
      <vt:lpstr>28.02.2026</vt:lpstr>
      <vt:lpstr>31.03.2026</vt:lpstr>
      <vt:lpstr>30.04.2026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Tasevska</dc:creator>
  <cp:lastModifiedBy>Elena Tasevska</cp:lastModifiedBy>
  <cp:lastPrinted>2026-05-08T12:28:25Z</cp:lastPrinted>
  <dcterms:created xsi:type="dcterms:W3CDTF">2025-12-22T12:51:47Z</dcterms:created>
  <dcterms:modified xsi:type="dcterms:W3CDTF">2026-05-08T12:43:37Z</dcterms:modified>
</cp:coreProperties>
</file>